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20115" windowHeight="7380" firstSheet="5" activeTab="5"/>
  </bookViews>
  <sheets>
    <sheet name="QĐ Chính thức" sheetId="1" r:id="rId1"/>
    <sheet name="QĐ Hộ TN" sheetId="2" r:id="rId2"/>
    <sheet name="QĐ Hộ trung bình" sheetId="3" r:id="rId3"/>
    <sheet name="MẪU 7.1" sheetId="4" r:id="rId4"/>
    <sheet name="MẪU 7.2" sheetId="5" r:id="rId5"/>
    <sheet name="MẪU 7.3" sheetId="6" r:id="rId6"/>
    <sheet name="MẪU 7.4" sheetId="7" r:id="rId7"/>
    <sheet name="MẪU 7.5" sheetId="8" r:id="rId8"/>
    <sheet name="MẪU 7.6" sheetId="9" r:id="rId9"/>
    <sheet name="MẪU 7.7" sheetId="10" r:id="rId10"/>
    <sheet name="MẪU 7.8" sheetId="11" r:id="rId11"/>
    <sheet name="MẪU 7.9" sheetId="12" r:id="rId12"/>
    <sheet name="MẪU 7.10" sheetId="13" r:id="rId13"/>
    <sheet name="MẪU 7.11" sheetId="14" r:id="rId14"/>
  </sheets>
  <definedNames>
    <definedName name="_ftn2" localSheetId="10">'MẪU 7.8'!#REF!</definedName>
    <definedName name="_ftn3" localSheetId="10">'MẪU 7.8'!#REF!</definedName>
    <definedName name="_ftnref2" localSheetId="10">'MẪU 7.8'!#REF!</definedName>
    <definedName name="_ftnref3" localSheetId="10">'MẪU 7.8'!#REF!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<sst xmlns="http://schemas.openxmlformats.org/spreadsheetml/2006/main" count="807" uniqueCount="265">
  <si>
    <t>TT</t>
  </si>
  <si>
    <t>Họ và tên chủ hộ</t>
  </si>
  <si>
    <t>Hộ nghèo</t>
  </si>
  <si>
    <t>Hộ cận nghèo</t>
  </si>
  <si>
    <t>B</t>
  </si>
  <si>
    <t>A</t>
  </si>
  <si>
    <t>STT</t>
  </si>
  <si>
    <t>1.1</t>
  </si>
  <si>
    <t>1.2</t>
  </si>
  <si>
    <t>CỘNG HÒA XÃ HỘI CHỦ NGHĨA VIỆT NAM</t>
  </si>
  <si>
    <t>Độc lập - Tự do - Hạnh phúc</t>
  </si>
  <si>
    <t>Ngày, tháng, năm sinh</t>
  </si>
  <si>
    <t>Địa chỉ</t>
  </si>
  <si>
    <t>I</t>
  </si>
  <si>
    <t>II</t>
  </si>
  <si>
    <t>Khu vực/Địa bàn</t>
  </si>
  <si>
    <t>Tổng số hộ nghèo</t>
  </si>
  <si>
    <t>Tổng số hộ cận nghèo</t>
  </si>
  <si>
    <t>Số hộ</t>
  </si>
  <si>
    <t>Nhân khẩu</t>
  </si>
  <si>
    <t>Khu vực nông thôn</t>
  </si>
  <si>
    <t>1.3</t>
  </si>
  <si>
    <t>1.4</t>
  </si>
  <si>
    <t>1.5</t>
  </si>
  <si>
    <t>1.6</t>
  </si>
  <si>
    <t>1.7</t>
  </si>
  <si>
    <t>Phân tổ</t>
  </si>
  <si>
    <t>Diễn biến giảm số hộ nghèo</t>
  </si>
  <si>
    <t>Diễn biến tăng số hộ nghèo</t>
  </si>
  <si>
    <t>Số hộ thoát nghèo</t>
  </si>
  <si>
    <t>Nguyên nhân: thay đổi nhân khẩu, hộ nghèo đơn thân chết đi, chuyển đi nơi khác, tách, nhập với hộ khác,…</t>
  </si>
  <si>
    <t>Số hộ cận nghèo trở thành hộ nghèo</t>
  </si>
  <si>
    <t>Số hộ ngoài danh sách hộ nghèo, hộ cận nghèo gặp khó khăn đột xuất trong năm</t>
  </si>
  <si>
    <t>Nguyên nhân: thay đổi nhân khẩu, chuyển đến, tách, nhập với hộ khác,...</t>
  </si>
  <si>
    <t>Trở thành hộ cận nghèo</t>
  </si>
  <si>
    <t>Vượt chuẩn cận nghèo</t>
  </si>
  <si>
    <t>Tái nghèo</t>
  </si>
  <si>
    <t>Phát sinh mới</t>
  </si>
  <si>
    <t>Hộ</t>
  </si>
  <si>
    <t>Diễn biến giảm số hộ cận nghèo</t>
  </si>
  <si>
    <t>Diễn biến tăng số hộ cận nghèo</t>
  </si>
  <si>
    <t>Số hộ thoát cận nghèo</t>
  </si>
  <si>
    <t>Số hộ nghèo trở thành hộ cận nghèo</t>
  </si>
  <si>
    <t>Tái cận nghèo</t>
  </si>
  <si>
    <t>Chỉ số thiếu hụt dịch vụ xã hội cơ bản của hộ nghèo</t>
  </si>
  <si>
    <t>Khu vực/Đơn vị</t>
  </si>
  <si>
    <t>Ghi chú:</t>
  </si>
  <si>
    <t>1: Việc làm</t>
  </si>
  <si>
    <t>3: Dinh dưỡng</t>
  </si>
  <si>
    <t>5: Trình độ giáo dục của người lớn</t>
  </si>
  <si>
    <t>7: Chất lượng nhà ở</t>
  </si>
  <si>
    <t>9: Nguồn nước sinh hoạt</t>
  </si>
  <si>
    <t>11: Sử dụng dịch vụ viễn thông</t>
  </si>
  <si>
    <t>2: Người phụ thuộc trong hộ gia đình</t>
  </si>
  <si>
    <t>4: Bảo hiểm y tế</t>
  </si>
  <si>
    <t>6: Tình trạng đi học của trẻ em</t>
  </si>
  <si>
    <t>8: Diện tích nhà ở bình quân đầu người</t>
  </si>
  <si>
    <t>10: Nhà tiêu hợp vệ sinh</t>
  </si>
  <si>
    <t>12: Phương tiện phục vụ tiếp cận thông tin</t>
  </si>
  <si>
    <t>Mẫu số 7.5. PHÂN TÍCH TỶ LỆ CÁC CHỈ SỐ THIẾU HỤT DỊCH VỤ XÃ HỘI CƠ BẢN CỦA HỘ NGHÈO</t>
  </si>
  <si>
    <t>Chỉ số thiếu hụt dịch vụ xã hội cơ bản của hộ cận nghèo</t>
  </si>
  <si>
    <t>Mẫu số 7.7. PHÂN TÍCH TỶ LỆ CÁC CHỈ SỐ THIẾU HỤT DỊCH VỤ XÃ HỘI CƠ BẢN CỦA HỘ CẬN NGHÈO</t>
  </si>
  <si>
    <t>Mẫu số 7.6. PHÂN TÍCH CÁC CHỈ SỐ THIẾU HỤT DỊCH VỤ XÃ HỘI CƠ BẢN CỦA HỘ CẬN NGHÈO</t>
  </si>
  <si>
    <t>Tổng số hộ dân cư</t>
  </si>
  <si>
    <t>Số hộ dân tộc thiểu số</t>
  </si>
  <si>
    <t>Phân tổ (Hộ, nhân khẩu)</t>
  </si>
  <si>
    <t>Hộ nghèo dân tộc thiểu số</t>
  </si>
  <si>
    <t>Hộ nghèo không có khả năng lao động</t>
  </si>
  <si>
    <t>Hộ nghèo có đối tượng người có công với cách mạng</t>
  </si>
  <si>
    <t>Không có vốn sản xuất, kinh doanh</t>
  </si>
  <si>
    <t>Không có lao động</t>
  </si>
  <si>
    <t>Không có công cụ/ phương tiện sản xuất</t>
  </si>
  <si>
    <t>Không có kiến thức về sản xuất</t>
  </si>
  <si>
    <t>Không có kỹ năng lao động, sản xuất</t>
  </si>
  <si>
    <t>Có người ốm đau, bệnh nặng, tai nạn...</t>
  </si>
  <si>
    <t>Thái</t>
  </si>
  <si>
    <t>Tày</t>
  </si>
  <si>
    <t>Nùng</t>
  </si>
  <si>
    <t>Khẩu DTTS</t>
  </si>
  <si>
    <r>
      <t xml:space="preserve">Tổng số            hộ nghèo đầu năm       </t>
    </r>
    <r>
      <rPr>
        <i/>
        <sz val="9"/>
        <color indexed="8"/>
        <rFont val="Times New Roman"/>
        <family val="1"/>
      </rPr>
      <t>(theo Quyết định phê duyệt của cấp có thẩm quyền)</t>
    </r>
  </si>
  <si>
    <r>
      <t xml:space="preserve">Tổng số            hộ cận nghèo đầu năm       </t>
    </r>
    <r>
      <rPr>
        <i/>
        <sz val="9"/>
        <color indexed="8"/>
        <rFont val="Times New Roman"/>
        <family val="1"/>
      </rPr>
      <t>(theo Quyết định phê duyệt của cấp có thẩm quyền)</t>
    </r>
  </si>
  <si>
    <r>
      <t xml:space="preserve">Tỷ lệ chỉ số thiếu hụt dịch vụ xã hội cơ bản của hộ nghèo </t>
    </r>
    <r>
      <rPr>
        <i/>
        <sz val="11"/>
        <color indexed="8"/>
        <rFont val="Times New Roman"/>
        <family val="1"/>
      </rPr>
      <t>(so với tổng số hộ nghèo)</t>
    </r>
  </si>
  <si>
    <r>
      <t xml:space="preserve">Tỷ lệ chỉ số thiếu hụt dịch vụ xã hội cơ bản của hộ cận nghèo </t>
    </r>
    <r>
      <rPr>
        <i/>
        <sz val="11"/>
        <color indexed="8"/>
        <rFont val="Times New Roman"/>
        <family val="1"/>
      </rPr>
      <t>(so với tổng số hộ cận nghèo)</t>
    </r>
  </si>
  <si>
    <t>CHUNG</t>
  </si>
  <si>
    <t>DTTS</t>
  </si>
  <si>
    <t>Số hộ DTTS</t>
  </si>
  <si>
    <t>Tỷ lệ%</t>
  </si>
  <si>
    <t>Tỷ lệ %</t>
  </si>
  <si>
    <t xml:space="preserve">                     </t>
  </si>
  <si>
    <t xml:space="preserve">                                </t>
  </si>
  <si>
    <t xml:space="preserve">                                                      </t>
  </si>
  <si>
    <t>Tổng số hộ cận  nghèo</t>
  </si>
  <si>
    <t>Kinh</t>
  </si>
  <si>
    <t>III</t>
  </si>
  <si>
    <t>Cộng</t>
  </si>
  <si>
    <t>Xơ đăng</t>
  </si>
  <si>
    <t>Nguyên nhân nghèo, cận nghèo</t>
  </si>
  <si>
    <t>Hộ nghèo, cận nghèo theo các nhóm đối tượng</t>
  </si>
  <si>
    <t>hộ cận nghèo DTTS</t>
  </si>
  <si>
    <t>Hộ cận nghèo có đối tượng người có công cách mạng</t>
  </si>
  <si>
    <t>Hộ cận nghèo không có khả năng lao động</t>
  </si>
  <si>
    <r>
      <t xml:space="preserve">Tổng số hộ dân cư </t>
    </r>
    <r>
      <rPr>
        <i/>
        <sz val="12"/>
        <color indexed="8"/>
        <rFont val="Times New Roman"/>
        <family val="1"/>
      </rPr>
      <t>(tại thời điểm rà soát)</t>
    </r>
  </si>
  <si>
    <r>
      <t>Kết quả rà soát</t>
    </r>
    <r>
      <rPr>
        <b/>
        <i/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(sơ bộ/chính thức)</t>
    </r>
  </si>
  <si>
    <r>
      <t xml:space="preserve">Tổng số            hộ nghèo cuối năm </t>
    </r>
    <r>
      <rPr>
        <i/>
        <sz val="9"/>
        <color indexed="8"/>
        <rFont val="Times New Roman"/>
        <family val="1"/>
      </rPr>
      <t xml:space="preserve">(Tại thời điểm rà soát)   </t>
    </r>
    <r>
      <rPr>
        <b/>
        <sz val="9"/>
        <color indexed="8"/>
        <rFont val="Times New Roman"/>
        <family val="1"/>
      </rPr>
      <t xml:space="preserve">    </t>
    </r>
  </si>
  <si>
    <r>
      <t xml:space="preserve">Tổng số            hộ cận nghèo cuối năm       </t>
    </r>
    <r>
      <rPr>
        <i/>
        <sz val="9"/>
        <color indexed="8"/>
        <rFont val="Times New Roman"/>
        <family val="1"/>
      </rPr>
      <t>(Tại thời điểm rà soát)</t>
    </r>
  </si>
  <si>
    <t>Lười lao động</t>
  </si>
  <si>
    <t>Tách hộ</t>
  </si>
  <si>
    <t>Chỉ số thiếu hụt về dinh dưỡng</t>
  </si>
  <si>
    <t>Hộ nghèo có thành viên là Đảng viên</t>
  </si>
  <si>
    <t>Hộ cận nghèo có thành viên là Đảng viên</t>
  </si>
  <si>
    <t>(Thực hiện theo Thông tư 02/2022/TT0BLĐTBXH)</t>
  </si>
  <si>
    <t>Khu vực/địa bàn</t>
  </si>
  <si>
    <t>Tổng số hộ nghèo DTTS</t>
  </si>
  <si>
    <t>Hộ nghèo theo các nhóm dân tộc</t>
  </si>
  <si>
    <t>Tổng số hộ cận nghèo DTTS</t>
  </si>
  <si>
    <t>Hộ cận nghèo theo các nhóm dân tộc</t>
  </si>
  <si>
    <t>Bana</t>
  </si>
  <si>
    <t>Mường</t>
  </si>
  <si>
    <t>Giẻ triêng</t>
  </si>
  <si>
    <t>Rơ ngao</t>
  </si>
  <si>
    <t>Gia rai</t>
  </si>
  <si>
    <t>Tơ Đra</t>
  </si>
  <si>
    <t>Dao</t>
  </si>
  <si>
    <t>H'Đrế</t>
  </si>
  <si>
    <t>Xê Đăng</t>
  </si>
  <si>
    <t>Không có đất sản xuất/ Thiếu đất SX</t>
  </si>
  <si>
    <t>Già yếu khuyết tật không có sức lao động</t>
  </si>
  <si>
    <t>Đông nhân khẩu</t>
  </si>
  <si>
    <t>Tổng số hộ nghèo, cận nghèo</t>
  </si>
  <si>
    <t>C</t>
  </si>
  <si>
    <t>HỘ CẬN NGHÈO</t>
  </si>
  <si>
    <t>Chỉ số thiếu hụt của trẻ em thuộc hộ nghèo</t>
  </si>
  <si>
    <t>Chỉ số thiếu hụt của trẻ em thuộc hộ cận nghèo</t>
  </si>
  <si>
    <t xml:space="preserve">Tổng số trẻ em </t>
  </si>
  <si>
    <t>Y tế</t>
  </si>
  <si>
    <t>Giáo dục</t>
  </si>
  <si>
    <t xml:space="preserve">Chỉ số thiếu hụt về bảo hiểm y tế </t>
  </si>
  <si>
    <t>Chỉ số thiếu hụt về tình trạng đi học</t>
  </si>
  <si>
    <t>Chỉ số Thiếu hụt về dinh dưỡng</t>
  </si>
  <si>
    <t>Đơn vị tính</t>
  </si>
  <si>
    <t>Trẻ</t>
  </si>
  <si>
    <t>Cột 1: Tổng số trẻ em thuộc hộ nghèo; Cột 5: Tổng số trẻ em thuộc hộ cận nghèo</t>
  </si>
  <si>
    <t>Cột 3, 7: Trẻ em dưới 16 tuổi suy dinh dưỡng chiều cao theo tuổi hoặc suy dinh dưỡng cân nặng theo tuổi.</t>
  </si>
  <si>
    <t>Cột 2, 6: Trẻ em từ đủ 6 tuổi đến dưới 16 tuổi hiện không có bảo hiểm y tế.</t>
  </si>
  <si>
    <t>Cột 4, 8: Trẻ em từ 3 tuổi đến dưới 16 tuổi không được học đúng bậc, cấp học phù hợp với độ tuổi (trẻ từ 3 tuổi đến dưới 6 tuổi được tiếp cận giáo dục mầm non, trẻ từ 6 tuổi đến dưới 12 tuổi được tiếp cận giáo dục tiểu học và trẻ từ 12 tuổi đến dưới 16 tuổi được tiếp cận giáo dục trung học cơ sở)</t>
  </si>
  <si>
    <t>Ghi chú</t>
  </si>
  <si>
    <t>Hà Mòn</t>
  </si>
  <si>
    <t>Thôn 01</t>
  </si>
  <si>
    <t>Thôn 02</t>
  </si>
  <si>
    <t>Thôn 03</t>
  </si>
  <si>
    <t>Thôn 04</t>
  </si>
  <si>
    <t>Thôn 05</t>
  </si>
  <si>
    <t>Thôn Thống Nhất</t>
  </si>
  <si>
    <t>Thôn Bình Minh</t>
  </si>
  <si>
    <t>Hoàng Thị Vý</t>
  </si>
  <si>
    <t>Nguyễn Văn Ký</t>
  </si>
  <si>
    <t>Trần Văn Thôi</t>
  </si>
  <si>
    <t>Lê Thị Ất</t>
  </si>
  <si>
    <t>Nguyễn Thị Lộc</t>
  </si>
  <si>
    <t>Phan Văn Kỷ</t>
  </si>
  <si>
    <t>Nguyễn Văn Liễu</t>
  </si>
  <si>
    <t>Lê Văn Tư</t>
  </si>
  <si>
    <t>Phạm Văn Nghị</t>
  </si>
  <si>
    <t>Lương Thị Thu</t>
  </si>
  <si>
    <t>Thôn 1</t>
  </si>
  <si>
    <t>Thôn 2</t>
  </si>
  <si>
    <t>Thôn 5</t>
  </si>
  <si>
    <t>Lê Đình Vị</t>
  </si>
  <si>
    <t>Nguyễn Văn Thanh</t>
  </si>
  <si>
    <t>Nguyễn Thị Lành</t>
  </si>
  <si>
    <t>Nguyễn Văn Thi</t>
  </si>
  <si>
    <t>Nguyễn Phương Châu</t>
  </si>
  <si>
    <t>Nguyễn Thị Tư</t>
  </si>
  <si>
    <t>Nguyễn Minh Thư</t>
  </si>
  <si>
    <t>Phạm Ngọc Oanh</t>
  </si>
  <si>
    <t>Hoàng Thị Hòa</t>
  </si>
  <si>
    <t>Nguyễn Văn Xuynh</t>
  </si>
  <si>
    <t>Thôn  BM</t>
  </si>
  <si>
    <t>Thôn TN</t>
  </si>
  <si>
    <t>Thôn 3</t>
  </si>
  <si>
    <t>Thôn 4</t>
  </si>
  <si>
    <t>Xã Hà Mòn</t>
  </si>
  <si>
    <t>Thôn  Thống nhất</t>
  </si>
  <si>
    <t>Xã  Hà Mòn</t>
  </si>
  <si>
    <t>Nguyễn Thị Nga</t>
  </si>
  <si>
    <t>SỐ; 01/DS - HN - CN</t>
  </si>
  <si>
    <t>UBND XÃ HÀ MÒN</t>
  </si>
  <si>
    <t>HỘ NGHÈO</t>
  </si>
  <si>
    <t>Triệu Văn Ân</t>
  </si>
  <si>
    <t xml:space="preserve">                                        Hà Mòn, ngày  25  tháng  11 năm 2022</t>
  </si>
  <si>
    <t>DANH SÁCH HỘ THOÁT CẬN NGHÈO NĂM 2022</t>
  </si>
  <si>
    <t>SỐ; 01/DS - TCN</t>
  </si>
  <si>
    <t>Dân Tộc</t>
  </si>
  <si>
    <t>Dân tộc</t>
  </si>
  <si>
    <t>ỦY BAN NHÂN DÂN</t>
  </si>
  <si>
    <t xml:space="preserve"> XÃ HÀ MÒN</t>
  </si>
  <si>
    <t>DANH SÁCH HỘ LÀM NÔNG NGHIỆP</t>
  </si>
  <si>
    <t>CÓ MỨC SỐNG TRUNG BÌNH XÃ HÀ MÒN CUỐI NĂM 2022</t>
  </si>
  <si>
    <t>(Kèm theo Quyết định số     /QĐ-UBND, ngày      tháng   11 năm 2022 của UBND xã  Hà Mòn)</t>
  </si>
  <si>
    <r>
      <t>Dân tộc</t>
    </r>
    <r>
      <rPr>
        <sz val="14"/>
        <rFont val="Times New Roman"/>
        <family val="1"/>
      </rPr>
      <t xml:space="preserve"> </t>
    </r>
  </si>
  <si>
    <t>Giới tính</t>
  </si>
  <si>
    <t>Ngày tháng năm sinh</t>
  </si>
  <si>
    <t>Nghề nghiệp</t>
  </si>
  <si>
    <t>Thôn</t>
  </si>
  <si>
    <t>Xã</t>
  </si>
  <si>
    <t>Tô Thị Hiền</t>
  </si>
  <si>
    <t>Nữ</t>
  </si>
  <si>
    <t>Làm Nông</t>
  </si>
  <si>
    <t>Trần Thị Nhâm</t>
  </si>
  <si>
    <t>Vũ Trọng Sinh</t>
  </si>
  <si>
    <t>Nam</t>
  </si>
  <si>
    <t>Hà Minh Tâm</t>
  </si>
  <si>
    <t>Nguyễn Thị Thủy</t>
  </si>
  <si>
    <t>Nguyễn Văn Doanh</t>
  </si>
  <si>
    <t>Lại Thị Lợi</t>
  </si>
  <si>
    <t>Hoàng Văn Khánh</t>
  </si>
  <si>
    <t>Vương Văn Thắng</t>
  </si>
  <si>
    <t>Hứa Thị Hè</t>
  </si>
  <si>
    <t>Vương Văn Dương</t>
  </si>
  <si>
    <t>Luân Thị Sen</t>
  </si>
  <si>
    <t>Nguyễn Văn Thiết</t>
  </si>
  <si>
    <t>Luân Văn Gia</t>
  </si>
  <si>
    <t xml:space="preserve">Nguyễn Bá Sơn </t>
  </si>
  <si>
    <t>Bùi Mạnh Dũng</t>
  </si>
  <si>
    <t xml:space="preserve">Trần Thị Vân </t>
  </si>
  <si>
    <t>Lê Thị Thông</t>
  </si>
  <si>
    <t>Lê Thị Thưởng</t>
  </si>
  <si>
    <t>Đoàn Văn Thu</t>
  </si>
  <si>
    <t>Đặng Văn Huyên</t>
  </si>
  <si>
    <t>Nguyễn Thị Cần</t>
  </si>
  <si>
    <t>Thống Nhất</t>
  </si>
  <si>
    <t>Đặng Văn Hồng</t>
  </si>
  <si>
    <t>Nguyễn Công Nhẽ</t>
  </si>
  <si>
    <t>Bình Minh</t>
  </si>
  <si>
    <t>Lê Văn Quang</t>
  </si>
  <si>
    <t>Nguyễn Phú Kiểm</t>
  </si>
  <si>
    <t>Nguyễn Văn Phượng</t>
  </si>
  <si>
    <t>Ngô Thị Tằm</t>
  </si>
  <si>
    <t>Lường Thị Mạnh</t>
  </si>
  <si>
    <t>Sán chay</t>
  </si>
  <si>
    <t>Trần Văn Bạch</t>
  </si>
  <si>
    <t>Trần Hữu Thân</t>
  </si>
  <si>
    <t>Phạm Hữu</t>
  </si>
  <si>
    <t>Nguyễn Đình Định</t>
  </si>
  <si>
    <t>Bế Văn Chiến</t>
  </si>
  <si>
    <t>Nguyễn Văn Phú</t>
  </si>
  <si>
    <t>Phạm  Ngọc Thoại</t>
  </si>
  <si>
    <t>Thái Anh Huy</t>
  </si>
  <si>
    <t>Phạm Văn Mạc</t>
  </si>
  <si>
    <t>Hoàng Văn Thế</t>
  </si>
  <si>
    <t>Tổng; 40 hộ</t>
  </si>
  <si>
    <t>Mẫu số 7.1. TỔNG HỢP KẾT QUẢ RÀ SOÁT HỘ NGHÈO, HỘ CẬN NGHÈO NĂM 2023</t>
  </si>
  <si>
    <t>(Kèm theo tờ trình số     Ttr - UBND, ngày        tháng        năm 2023    của UBND xã Hà Mòn)</t>
  </si>
  <si>
    <t>Mẫu số 7.2. TỔNG HỢP DIỄN BIẾN HỘ NGHÈO TRONG NĂM 2023</t>
  </si>
  <si>
    <t>Mẫu số 7.3. TỔNG HỢP DIỄN BIẾN HỘ CẬN NGHÈO TRONG NĂM 2023</t>
  </si>
  <si>
    <t>Mẫu số 7.4. PHÂN TÍCH CÁC CHỈ SỐ THIẾU HỤT DỊCH VỤ XÃ HỘI CƠ BẢN CỦA HỘ NGHÈO NĂM 2023</t>
  </si>
  <si>
    <t>Mẫu số 7.9. PHÂN TÍCH HỘ NGHÈO, HỘ CẬN NGHÈO THEO CÁC NHÓM DÂN TỘC HUYỆN ĐĂK HÀ  NĂM 2023</t>
  </si>
  <si>
    <t>Mẫu số 7.10. PHÂN TÍCH HỘ NGHÈO, HỘ CẬN NGHÈO THEO CÁC NGUYÊN NHÂN NGHÈO NĂM 2023</t>
  </si>
  <si>
    <t>Mẫu số 7.11. TỔNG HỢP CHỈ SỐ THIẾU HỤT CỦA TRẺ EM THUỘC HỘ NGHÈO, HỘ CẬN NGHÈO NĂM 2022 BAO GỒM PHÁT SINH TRONG NĂM 2023 (GIAI ĐOẠN 2022-2025)</t>
  </si>
  <si>
    <t>(Kèm theo Quyết định số;     /QĐ-UBND ngày     /11/2023 của UBND xã Hà Mòn)</t>
  </si>
  <si>
    <t>(Kèm theo Quyết định số;     /QĐ-UBND ngày 25/11/2023 của UBND xã Hà Mòn)</t>
  </si>
  <si>
    <t>DANH SÁCH HỘ NGHÈO, HỘ CẬN NGHÈO NĂM 2023</t>
  </si>
  <si>
    <t xml:space="preserve">                                        Hà Mòn, ngày  25  tháng  11 năm 2023</t>
  </si>
  <si>
    <t>Tổng cộng; 19 hộ</t>
  </si>
  <si>
    <t>Mẫu số 7.8. PHÂN NHÓM HỘ NGHÈO, CẬN NGHÈO NĂM 2023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</si>
</sst>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[$-42A]dd\ mmmm\ yyyy"/>
    <numFmt numFmtId="174" formatCode="#,##0.0"/>
    <numFmt numFmtId="175" formatCode="0.0"/>
    <numFmt numFmtId="176" formatCode="_(* #,##0_);_(* \(#,##0\);_(* &quot;-&quot;??_);_(@_)"/>
    <numFmt numFmtId="177" formatCode="[$-42A]h:mm:ss\ AM/PM"/>
    <numFmt numFmtId="178" formatCode="_(* #,##0.0000_);_(* \(#,##0.0000\);_(* &quot;-&quot;??_);_(@_)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sz val="14"/>
      <color indexed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Times New Roman"/>
      <family val="1"/>
    </font>
    <font>
      <b/>
      <sz val="4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60"/>
      <name val="Times New Roman"/>
      <family val="1"/>
    </font>
    <font>
      <b/>
      <i/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Times New Roman"/>
      <family val="1"/>
    </font>
    <font>
      <b/>
      <sz val="4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25">
    <xf numFmtId="0" fontId="0" fillId="0" borderId="0" xfId="0" applyFont="1" applyAlignment="1">
      <alignment/>
    </xf>
    <xf numFmtId="0" fontId="81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86" fillId="0" borderId="0" xfId="0" applyFont="1" applyBorder="1" applyAlignment="1">
      <alignment vertical="center" wrapText="1"/>
    </xf>
    <xf numFmtId="0" fontId="87" fillId="0" borderId="10" xfId="0" applyFont="1" applyBorder="1" applyAlignment="1">
      <alignment horizontal="center" vertical="center" wrapText="1"/>
    </xf>
    <xf numFmtId="0" fontId="87" fillId="33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85" fillId="33" borderId="0" xfId="0" applyFont="1" applyFill="1" applyAlignment="1">
      <alignment horizontal="center" vertical="center"/>
    </xf>
    <xf numFmtId="0" fontId="86" fillId="33" borderId="0" xfId="0" applyFont="1" applyFill="1" applyBorder="1" applyAlignment="1">
      <alignment vertical="center" wrapText="1"/>
    </xf>
    <xf numFmtId="0" fontId="87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vertical="center" wrapText="1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vertical="center" wrapText="1"/>
    </xf>
    <xf numFmtId="0" fontId="88" fillId="33" borderId="10" xfId="0" applyFont="1" applyFill="1" applyBorder="1" applyAlignment="1">
      <alignment vertical="center"/>
    </xf>
    <xf numFmtId="0" fontId="88" fillId="33" borderId="10" xfId="0" applyFont="1" applyFill="1" applyBorder="1" applyAlignment="1">
      <alignment vertical="center" wrapText="1"/>
    </xf>
    <xf numFmtId="0" fontId="86" fillId="33" borderId="11" xfId="0" applyFont="1" applyFill="1" applyBorder="1" applyAlignment="1">
      <alignment horizontal="center" vertical="center" wrapText="1"/>
    </xf>
    <xf numFmtId="2" fontId="86" fillId="33" borderId="11" xfId="0" applyNumberFormat="1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8" fillId="33" borderId="0" xfId="0" applyFont="1" applyFill="1" applyAlignment="1">
      <alignment/>
    </xf>
    <xf numFmtId="0" fontId="90" fillId="33" borderId="0" xfId="0" applyFont="1" applyFill="1" applyAlignment="1">
      <alignment vertical="center"/>
    </xf>
    <xf numFmtId="0" fontId="91" fillId="33" borderId="10" xfId="0" applyFont="1" applyFill="1" applyBorder="1" applyAlignment="1">
      <alignment horizontal="center" vertical="center" wrapText="1"/>
    </xf>
    <xf numFmtId="0" fontId="86" fillId="33" borderId="0" xfId="0" applyFont="1" applyFill="1" applyAlignment="1">
      <alignment/>
    </xf>
    <xf numFmtId="0" fontId="87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87" fillId="34" borderId="10" xfId="0" applyFont="1" applyFill="1" applyBorder="1" applyAlignment="1">
      <alignment horizontal="center" vertical="center" wrapText="1"/>
    </xf>
    <xf numFmtId="1" fontId="86" fillId="33" borderId="11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92" fillId="33" borderId="10" xfId="0" applyFont="1" applyFill="1" applyBorder="1" applyAlignment="1">
      <alignment horizontal="center" vertical="center"/>
    </xf>
    <xf numFmtId="0" fontId="92" fillId="33" borderId="10" xfId="0" applyFont="1" applyFill="1" applyBorder="1" applyAlignment="1">
      <alignment horizontal="center"/>
    </xf>
    <xf numFmtId="0" fontId="88" fillId="33" borderId="10" xfId="0" applyFont="1" applyFill="1" applyBorder="1" applyAlignment="1">
      <alignment horizontal="center" vertical="center"/>
    </xf>
    <xf numFmtId="1" fontId="88" fillId="33" borderId="10" xfId="0" applyNumberFormat="1" applyFont="1" applyFill="1" applyBorder="1" applyAlignment="1">
      <alignment horizontal="center" vertical="center"/>
    </xf>
    <xf numFmtId="175" fontId="88" fillId="33" borderId="10" xfId="0" applyNumberFormat="1" applyFont="1" applyFill="1" applyBorder="1" applyAlignment="1">
      <alignment horizontal="center" vertical="center"/>
    </xf>
    <xf numFmtId="4" fontId="88" fillId="33" borderId="10" xfId="0" applyNumberFormat="1" applyFont="1" applyFill="1" applyBorder="1" applyAlignment="1">
      <alignment horizontal="center"/>
    </xf>
    <xf numFmtId="0" fontId="92" fillId="33" borderId="10" xfId="0" applyFont="1" applyFill="1" applyBorder="1" applyAlignment="1">
      <alignment horizontal="center" vertical="center" wrapText="1"/>
    </xf>
    <xf numFmtId="0" fontId="88" fillId="34" borderId="10" xfId="0" applyFont="1" applyFill="1" applyBorder="1" applyAlignment="1">
      <alignment horizontal="center" vertical="center"/>
    </xf>
    <xf numFmtId="0" fontId="84" fillId="33" borderId="0" xfId="0" applyFont="1" applyFill="1" applyAlignment="1">
      <alignment horizontal="center" vertical="center"/>
    </xf>
    <xf numFmtId="0" fontId="85" fillId="33" borderId="0" xfId="0" applyFont="1" applyFill="1" applyAlignment="1">
      <alignment/>
    </xf>
    <xf numFmtId="0" fontId="84" fillId="33" borderId="11" xfId="0" applyFont="1" applyFill="1" applyBorder="1" applyAlignment="1">
      <alignment horizontal="center" vertical="center" wrapText="1"/>
    </xf>
    <xf numFmtId="0" fontId="88" fillId="33" borderId="10" xfId="0" applyFont="1" applyFill="1" applyBorder="1" applyAlignment="1">
      <alignment horizontal="center"/>
    </xf>
    <xf numFmtId="0" fontId="88" fillId="33" borderId="11" xfId="0" applyFont="1" applyFill="1" applyBorder="1" applyAlignment="1">
      <alignment horizontal="center"/>
    </xf>
    <xf numFmtId="0" fontId="92" fillId="33" borderId="0" xfId="0" applyFont="1" applyFill="1" applyAlignment="1">
      <alignment/>
    </xf>
    <xf numFmtId="3" fontId="92" fillId="33" borderId="10" xfId="0" applyNumberFormat="1" applyFont="1" applyFill="1" applyBorder="1" applyAlignment="1">
      <alignment horizontal="center" vertical="center"/>
    </xf>
    <xf numFmtId="4" fontId="88" fillId="33" borderId="0" xfId="0" applyNumberFormat="1" applyFont="1" applyFill="1" applyAlignment="1">
      <alignment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 vertical="center" wrapText="1"/>
    </xf>
    <xf numFmtId="0" fontId="93" fillId="0" borderId="10" xfId="0" applyFont="1" applyBorder="1" applyAlignment="1">
      <alignment horizontal="center" vertical="center" wrapText="1"/>
    </xf>
    <xf numFmtId="0" fontId="93" fillId="0" borderId="10" xfId="0" applyFont="1" applyBorder="1" applyAlignment="1">
      <alignment vertical="center"/>
    </xf>
    <xf numFmtId="0" fontId="93" fillId="0" borderId="10" xfId="0" applyFont="1" applyBorder="1" applyAlignment="1">
      <alignment vertical="center" wrapText="1"/>
    </xf>
    <xf numFmtId="0" fontId="94" fillId="0" borderId="0" xfId="0" applyFont="1" applyAlignment="1">
      <alignment vertical="center" wrapText="1"/>
    </xf>
    <xf numFmtId="0" fontId="94" fillId="0" borderId="0" xfId="0" applyFont="1" applyAlignment="1">
      <alignment/>
    </xf>
    <xf numFmtId="0" fontId="93" fillId="0" borderId="10" xfId="0" applyFont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12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3" fillId="33" borderId="10" xfId="0" applyFont="1" applyFill="1" applyBorder="1" applyAlignment="1">
      <alignment vertical="center" wrapText="1"/>
    </xf>
    <xf numFmtId="0" fontId="93" fillId="33" borderId="10" xfId="0" applyFont="1" applyFill="1" applyBorder="1" applyAlignment="1">
      <alignment vertical="center"/>
    </xf>
    <xf numFmtId="0" fontId="9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88" fillId="33" borderId="11" xfId="0" applyFont="1" applyFill="1" applyBorder="1" applyAlignment="1">
      <alignment horizontal="center" vertical="center"/>
    </xf>
    <xf numFmtId="0" fontId="86" fillId="33" borderId="10" xfId="0" applyFont="1" applyFill="1" applyBorder="1" applyAlignment="1">
      <alignment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91" fillId="33" borderId="10" xfId="0" applyFont="1" applyFill="1" applyBorder="1" applyAlignment="1">
      <alignment horizontal="center" vertical="center" wrapText="1"/>
    </xf>
    <xf numFmtId="0" fontId="93" fillId="34" borderId="10" xfId="0" applyFont="1" applyFill="1" applyBorder="1" applyAlignment="1">
      <alignment vertical="center"/>
    </xf>
    <xf numFmtId="0" fontId="90" fillId="34" borderId="10" xfId="0" applyFont="1" applyFill="1" applyBorder="1" applyAlignment="1">
      <alignment horizontal="center" vertical="center" wrapText="1"/>
    </xf>
    <xf numFmtId="0" fontId="9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88" fillId="33" borderId="10" xfId="0" applyFont="1" applyFill="1" applyBorder="1" applyAlignment="1">
      <alignment horizontal="center" vertical="center" wrapText="1"/>
    </xf>
    <xf numFmtId="0" fontId="95" fillId="33" borderId="0" xfId="0" applyFont="1" applyFill="1" applyAlignment="1">
      <alignment vertical="center" wrapText="1"/>
    </xf>
    <xf numFmtId="0" fontId="95" fillId="33" borderId="0" xfId="0" applyFont="1" applyFill="1" applyAlignment="1">
      <alignment/>
    </xf>
    <xf numFmtId="0" fontId="88" fillId="33" borderId="11" xfId="0" applyFont="1" applyFill="1" applyBorder="1" applyAlignment="1">
      <alignment horizontal="center" vertical="center" wrapText="1"/>
    </xf>
    <xf numFmtId="4" fontId="88" fillId="33" borderId="11" xfId="0" applyNumberFormat="1" applyFont="1" applyFill="1" applyBorder="1" applyAlignment="1">
      <alignment horizontal="center" vertical="center" wrapText="1"/>
    </xf>
    <xf numFmtId="4" fontId="88" fillId="33" borderId="11" xfId="0" applyNumberFormat="1" applyFont="1" applyFill="1" applyBorder="1" applyAlignment="1">
      <alignment horizontal="center" vertical="center"/>
    </xf>
    <xf numFmtId="3" fontId="88" fillId="33" borderId="11" xfId="0" applyNumberFormat="1" applyFont="1" applyFill="1" applyBorder="1" applyAlignment="1">
      <alignment horizontal="center" vertical="center"/>
    </xf>
    <xf numFmtId="3" fontId="88" fillId="33" borderId="10" xfId="0" applyNumberFormat="1" applyFont="1" applyFill="1" applyBorder="1" applyAlignment="1">
      <alignment horizontal="center" vertical="center"/>
    </xf>
    <xf numFmtId="2" fontId="86" fillId="33" borderId="10" xfId="0" applyNumberFormat="1" applyFont="1" applyFill="1" applyBorder="1" applyAlignment="1">
      <alignment horizontal="center" vertical="center" wrapText="1"/>
    </xf>
    <xf numFmtId="1" fontId="86" fillId="33" borderId="10" xfId="0" applyNumberFormat="1" applyFont="1" applyFill="1" applyBorder="1" applyAlignment="1">
      <alignment horizontal="center" vertical="center" wrapText="1"/>
    </xf>
    <xf numFmtId="0" fontId="87" fillId="33" borderId="11" xfId="0" applyFont="1" applyFill="1" applyBorder="1" applyAlignment="1">
      <alignment horizontal="center" vertical="center"/>
    </xf>
    <xf numFmtId="4" fontId="87" fillId="33" borderId="10" xfId="0" applyNumberFormat="1" applyFont="1" applyFill="1" applyBorder="1" applyAlignment="1">
      <alignment horizontal="center" vertical="center" wrapText="1"/>
    </xf>
    <xf numFmtId="4" fontId="87" fillId="33" borderId="10" xfId="0" applyNumberFormat="1" applyFont="1" applyFill="1" applyBorder="1" applyAlignment="1">
      <alignment horizontal="center" vertical="center"/>
    </xf>
    <xf numFmtId="1" fontId="87" fillId="33" borderId="10" xfId="0" applyNumberFormat="1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/>
    </xf>
    <xf numFmtId="3" fontId="87" fillId="33" borderId="10" xfId="0" applyNumberFormat="1" applyFont="1" applyFill="1" applyBorder="1" applyAlignment="1">
      <alignment horizontal="center" vertical="center" wrapText="1"/>
    </xf>
    <xf numFmtId="0" fontId="88" fillId="33" borderId="10" xfId="0" applyNumberFormat="1" applyFont="1" applyFill="1" applyBorder="1" applyAlignment="1">
      <alignment horizontal="center" vertical="center"/>
    </xf>
    <xf numFmtId="0" fontId="88" fillId="33" borderId="11" xfId="0" applyNumberFormat="1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horizontal="center" vertical="center" wrapText="1"/>
    </xf>
    <xf numFmtId="0" fontId="91" fillId="33" borderId="15" xfId="0" applyFont="1" applyFill="1" applyBorder="1" applyAlignment="1">
      <alignment horizontal="center" vertical="center" wrapText="1"/>
    </xf>
    <xf numFmtId="0" fontId="96" fillId="33" borderId="15" xfId="0" applyFont="1" applyFill="1" applyBorder="1" applyAlignment="1">
      <alignment horizontal="center" vertical="center" wrapText="1"/>
    </xf>
    <xf numFmtId="0" fontId="92" fillId="33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97" fillId="0" borderId="0" xfId="0" applyFont="1" applyAlignment="1">
      <alignment horizontal="center" vertical="center"/>
    </xf>
    <xf numFmtId="0" fontId="86" fillId="0" borderId="10" xfId="0" applyFont="1" applyBorder="1" applyAlignment="1">
      <alignment horizontal="center" vertical="center" wrapText="1"/>
    </xf>
    <xf numFmtId="0" fontId="98" fillId="7" borderId="10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88" fillId="33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13" fillId="33" borderId="0" xfId="0" applyFont="1" applyFill="1" applyBorder="1" applyAlignment="1">
      <alignment vertical="center" wrapText="1"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88" fillId="33" borderId="0" xfId="0" applyFont="1" applyFill="1" applyAlignment="1">
      <alignment/>
    </xf>
    <xf numFmtId="0" fontId="92" fillId="33" borderId="0" xfId="0" applyFont="1" applyFill="1" applyAlignment="1">
      <alignment/>
    </xf>
    <xf numFmtId="0" fontId="88" fillId="33" borderId="10" xfId="0" applyFont="1" applyFill="1" applyBorder="1" applyAlignment="1">
      <alignment horizontal="center" vertical="center"/>
    </xf>
    <xf numFmtId="0" fontId="99" fillId="33" borderId="0" xfId="0" applyFont="1" applyFill="1" applyAlignment="1">
      <alignment horizontal="center"/>
    </xf>
    <xf numFmtId="0" fontId="92" fillId="33" borderId="11" xfId="0" applyFont="1" applyFill="1" applyBorder="1" applyAlignment="1">
      <alignment horizontal="center"/>
    </xf>
    <xf numFmtId="0" fontId="92" fillId="33" borderId="11" xfId="0" applyFont="1" applyFill="1" applyBorder="1" applyAlignment="1">
      <alignment/>
    </xf>
    <xf numFmtId="0" fontId="92" fillId="33" borderId="10" xfId="0" applyFont="1" applyFill="1" applyBorder="1" applyAlignment="1">
      <alignment horizontal="center" vertical="center"/>
    </xf>
    <xf numFmtId="0" fontId="92" fillId="33" borderId="10" xfId="0" applyFont="1" applyFill="1" applyBorder="1" applyAlignment="1">
      <alignment horizontal="center"/>
    </xf>
    <xf numFmtId="14" fontId="92" fillId="33" borderId="1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14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82" fillId="0" borderId="0" xfId="0" applyFont="1" applyAlignment="1">
      <alignment/>
    </xf>
    <xf numFmtId="4" fontId="88" fillId="34" borderId="0" xfId="0" applyNumberFormat="1" applyFont="1" applyFill="1" applyAlignment="1">
      <alignment/>
    </xf>
    <xf numFmtId="0" fontId="91" fillId="34" borderId="10" xfId="0" applyFont="1" applyFill="1" applyBorder="1" applyAlignment="1">
      <alignment horizontal="center" vertical="center" wrapText="1"/>
    </xf>
    <xf numFmtId="0" fontId="96" fillId="34" borderId="15" xfId="0" applyFont="1" applyFill="1" applyBorder="1" applyAlignment="1">
      <alignment horizontal="center" vertical="center" wrapText="1"/>
    </xf>
    <xf numFmtId="3" fontId="88" fillId="34" borderId="10" xfId="0" applyNumberFormat="1" applyFont="1" applyFill="1" applyBorder="1" applyAlignment="1">
      <alignment horizontal="center" vertical="center"/>
    </xf>
    <xf numFmtId="0" fontId="92" fillId="33" borderId="10" xfId="0" applyFont="1" applyFill="1" applyBorder="1" applyAlignment="1">
      <alignment/>
    </xf>
    <xf numFmtId="0" fontId="88" fillId="33" borderId="10" xfId="0" applyFont="1" applyFill="1" applyBorder="1" applyAlignment="1">
      <alignment/>
    </xf>
    <xf numFmtId="0" fontId="100" fillId="33" borderId="10" xfId="0" applyFont="1" applyFill="1" applyBorder="1" applyAlignment="1">
      <alignment horizontal="center" vertical="center"/>
    </xf>
    <xf numFmtId="0" fontId="100" fillId="33" borderId="10" xfId="0" applyFont="1" applyFill="1" applyBorder="1" applyAlignment="1">
      <alignment/>
    </xf>
    <xf numFmtId="0" fontId="100" fillId="33" borderId="0" xfId="0" applyFont="1" applyFill="1" applyAlignment="1">
      <alignment/>
    </xf>
    <xf numFmtId="0" fontId="92" fillId="33" borderId="0" xfId="0" applyFont="1" applyFill="1" applyAlignment="1">
      <alignment/>
    </xf>
    <xf numFmtId="2" fontId="88" fillId="33" borderId="0" xfId="0" applyNumberFormat="1" applyFont="1" applyFill="1" applyAlignment="1">
      <alignment/>
    </xf>
    <xf numFmtId="0" fontId="88" fillId="33" borderId="10" xfId="0" applyFont="1" applyFill="1" applyBorder="1" applyAlignment="1">
      <alignment horizontal="center" vertical="center"/>
    </xf>
    <xf numFmtId="1" fontId="88" fillId="33" borderId="0" xfId="0" applyNumberFormat="1" applyFont="1" applyFill="1" applyAlignment="1">
      <alignment/>
    </xf>
    <xf numFmtId="1" fontId="87" fillId="33" borderId="0" xfId="0" applyNumberFormat="1" applyFont="1" applyFill="1" applyAlignment="1">
      <alignment/>
    </xf>
    <xf numFmtId="3" fontId="88" fillId="33" borderId="0" xfId="0" applyNumberFormat="1" applyFont="1" applyFill="1" applyAlignment="1">
      <alignment/>
    </xf>
    <xf numFmtId="3" fontId="92" fillId="33" borderId="0" xfId="0" applyNumberFormat="1" applyFont="1" applyFill="1" applyAlignment="1">
      <alignment/>
    </xf>
    <xf numFmtId="0" fontId="86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01" fillId="0" borderId="10" xfId="0" applyFont="1" applyBorder="1" applyAlignment="1">
      <alignment horizontal="left"/>
    </xf>
    <xf numFmtId="0" fontId="101" fillId="0" borderId="10" xfId="0" applyFont="1" applyFill="1" applyBorder="1" applyAlignment="1">
      <alignment/>
    </xf>
    <xf numFmtId="0" fontId="101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01" fillId="33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01" fillId="0" borderId="10" xfId="0" applyFont="1" applyBorder="1" applyAlignment="1">
      <alignment horizontal="center" vertical="center"/>
    </xf>
    <xf numFmtId="0" fontId="101" fillId="0" borderId="10" xfId="0" applyFont="1" applyBorder="1" applyAlignment="1">
      <alignment horizontal="center"/>
    </xf>
    <xf numFmtId="0" fontId="101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01" fillId="33" borderId="10" xfId="0" applyFont="1" applyFill="1" applyBorder="1" applyAlignment="1">
      <alignment horizontal="center"/>
    </xf>
    <xf numFmtId="176" fontId="88" fillId="0" borderId="10" xfId="44" applyNumberFormat="1" applyFont="1" applyBorder="1" applyAlignment="1">
      <alignment vertical="center" wrapText="1"/>
    </xf>
    <xf numFmtId="0" fontId="92" fillId="33" borderId="0" xfId="0" applyFont="1" applyFill="1" applyAlignment="1">
      <alignment vertical="center"/>
    </xf>
    <xf numFmtId="0" fontId="92" fillId="33" borderId="10" xfId="0" applyFont="1" applyFill="1" applyBorder="1" applyAlignment="1">
      <alignment horizontal="left"/>
    </xf>
    <xf numFmtId="0" fontId="102" fillId="33" borderId="10" xfId="0" applyFont="1" applyFill="1" applyBorder="1" applyAlignment="1">
      <alignment/>
    </xf>
    <xf numFmtId="0" fontId="92" fillId="33" borderId="10" xfId="0" applyFont="1" applyFill="1" applyBorder="1" applyAlignment="1">
      <alignment horizontal="center" vertical="center" wrapText="1"/>
    </xf>
    <xf numFmtId="0" fontId="92" fillId="33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vertical="top" wrapText="1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14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14" fontId="8" fillId="0" borderId="10" xfId="0" applyNumberFormat="1" applyFont="1" applyFill="1" applyBorder="1" applyAlignment="1" quotePrefix="1">
      <alignment horizontal="center" wrapText="1"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176" fontId="92" fillId="33" borderId="10" xfId="0" applyNumberFormat="1" applyFont="1" applyFill="1" applyBorder="1" applyAlignment="1">
      <alignment horizontal="center" vertical="center"/>
    </xf>
    <xf numFmtId="1" fontId="92" fillId="33" borderId="10" xfId="0" applyNumberFormat="1" applyFont="1" applyFill="1" applyBorder="1" applyAlignment="1">
      <alignment horizontal="center" vertical="center"/>
    </xf>
    <xf numFmtId="4" fontId="92" fillId="33" borderId="10" xfId="0" applyNumberFormat="1" applyFont="1" applyFill="1" applyBorder="1" applyAlignment="1">
      <alignment horizontal="center"/>
    </xf>
    <xf numFmtId="0" fontId="92" fillId="33" borderId="17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92" fillId="33" borderId="10" xfId="0" applyFont="1" applyFill="1" applyBorder="1" applyAlignment="1">
      <alignment horizontal="center"/>
    </xf>
    <xf numFmtId="0" fontId="84" fillId="33" borderId="11" xfId="0" applyFont="1" applyFill="1" applyBorder="1" applyAlignment="1">
      <alignment horizontal="center" vertical="center" wrapText="1"/>
    </xf>
    <xf numFmtId="0" fontId="88" fillId="33" borderId="10" xfId="0" applyFont="1" applyFill="1" applyBorder="1" applyAlignment="1">
      <alignment horizontal="center" vertical="center"/>
    </xf>
    <xf numFmtId="0" fontId="92" fillId="33" borderId="10" xfId="0" applyFont="1" applyFill="1" applyBorder="1" applyAlignment="1">
      <alignment horizontal="center" vertical="center"/>
    </xf>
    <xf numFmtId="0" fontId="88" fillId="33" borderId="10" xfId="0" applyFont="1" applyFill="1" applyBorder="1" applyAlignment="1">
      <alignment horizontal="center" vertical="center"/>
    </xf>
    <xf numFmtId="0" fontId="86" fillId="0" borderId="11" xfId="0" applyFont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 wrapText="1"/>
    </xf>
    <xf numFmtId="0" fontId="92" fillId="33" borderId="10" xfId="0" applyFont="1" applyFill="1" applyBorder="1" applyAlignment="1">
      <alignment horizontal="center" vertical="center"/>
    </xf>
    <xf numFmtId="0" fontId="88" fillId="35" borderId="10" xfId="0" applyFont="1" applyFill="1" applyBorder="1" applyAlignment="1">
      <alignment horizontal="center"/>
    </xf>
    <xf numFmtId="0" fontId="92" fillId="35" borderId="10" xfId="0" applyFont="1" applyFill="1" applyBorder="1" applyAlignment="1">
      <alignment horizontal="center"/>
    </xf>
    <xf numFmtId="3" fontId="92" fillId="35" borderId="10" xfId="0" applyNumberFormat="1" applyFont="1" applyFill="1" applyBorder="1" applyAlignment="1">
      <alignment horizontal="center"/>
    </xf>
    <xf numFmtId="172" fontId="92" fillId="33" borderId="10" xfId="0" applyNumberFormat="1" applyFont="1" applyFill="1" applyBorder="1" applyAlignment="1">
      <alignment horizontal="center" vertical="center"/>
    </xf>
    <xf numFmtId="0" fontId="88" fillId="33" borderId="10" xfId="0" applyFont="1" applyFill="1" applyBorder="1" applyAlignment="1">
      <alignment horizontal="center" vertical="center"/>
    </xf>
    <xf numFmtId="0" fontId="103" fillId="33" borderId="10" xfId="0" applyFont="1" applyFill="1" applyBorder="1" applyAlignment="1">
      <alignment horizontal="center" vertical="center"/>
    </xf>
    <xf numFmtId="0" fontId="92" fillId="33" borderId="11" xfId="0" applyFont="1" applyFill="1" applyBorder="1" applyAlignment="1">
      <alignment horizontal="center" vertical="center" wrapText="1"/>
    </xf>
    <xf numFmtId="0" fontId="92" fillId="33" borderId="15" xfId="0" applyFont="1" applyFill="1" applyBorder="1" applyAlignment="1">
      <alignment horizontal="center" vertical="center" wrapText="1"/>
    </xf>
    <xf numFmtId="0" fontId="92" fillId="33" borderId="0" xfId="0" applyFont="1" applyFill="1" applyAlignment="1">
      <alignment horizontal="left" vertical="center"/>
    </xf>
    <xf numFmtId="0" fontId="92" fillId="33" borderId="0" xfId="0" applyFont="1" applyFill="1" applyAlignment="1">
      <alignment horizontal="center"/>
    </xf>
    <xf numFmtId="0" fontId="104" fillId="33" borderId="0" xfId="0" applyFont="1" applyFill="1" applyAlignment="1">
      <alignment horizontal="center"/>
    </xf>
    <xf numFmtId="0" fontId="92" fillId="33" borderId="0" xfId="0" applyFont="1" applyFill="1" applyAlignment="1">
      <alignment horizontal="center" vertical="center"/>
    </xf>
    <xf numFmtId="0" fontId="99" fillId="33" borderId="16" xfId="0" applyFont="1" applyFill="1" applyBorder="1" applyAlignment="1">
      <alignment horizontal="center"/>
    </xf>
    <xf numFmtId="0" fontId="105" fillId="33" borderId="16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left" vertical="top" wrapText="1"/>
    </xf>
    <xf numFmtId="0" fontId="92" fillId="33" borderId="0" xfId="0" applyFont="1" applyFill="1" applyAlignment="1">
      <alignment horizontal="center" vertical="center"/>
    </xf>
    <xf numFmtId="0" fontId="92" fillId="34" borderId="0" xfId="0" applyFont="1" applyFill="1" applyAlignment="1">
      <alignment horizontal="center" vertical="center"/>
    </xf>
    <xf numFmtId="0" fontId="104" fillId="33" borderId="0" xfId="0" applyFont="1" applyFill="1" applyAlignment="1">
      <alignment horizontal="center" vertical="center"/>
    </xf>
    <xf numFmtId="0" fontId="104" fillId="34" borderId="0" xfId="0" applyFont="1" applyFill="1" applyAlignment="1">
      <alignment horizontal="center" vertical="center"/>
    </xf>
    <xf numFmtId="0" fontId="92" fillId="33" borderId="10" xfId="0" applyFont="1" applyFill="1" applyBorder="1" applyAlignment="1">
      <alignment horizontal="center" vertical="center" wrapText="1"/>
    </xf>
    <xf numFmtId="0" fontId="92" fillId="33" borderId="10" xfId="0" applyFont="1" applyFill="1" applyBorder="1" applyAlignment="1">
      <alignment horizontal="center" vertical="center" wrapText="1"/>
    </xf>
    <xf numFmtId="0" fontId="92" fillId="33" borderId="10" xfId="0" applyFont="1" applyFill="1" applyBorder="1" applyAlignment="1">
      <alignment horizontal="center"/>
    </xf>
    <xf numFmtId="0" fontId="92" fillId="33" borderId="12" xfId="0" applyFont="1" applyFill="1" applyBorder="1" applyAlignment="1">
      <alignment horizontal="center" vertical="center"/>
    </xf>
    <xf numFmtId="0" fontId="92" fillId="33" borderId="20" xfId="0" applyFont="1" applyFill="1" applyBorder="1" applyAlignment="1">
      <alignment horizontal="center" vertical="center"/>
    </xf>
    <xf numFmtId="0" fontId="92" fillId="33" borderId="21" xfId="0" applyFont="1" applyFill="1" applyBorder="1" applyAlignment="1">
      <alignment horizontal="center" vertical="center"/>
    </xf>
    <xf numFmtId="0" fontId="92" fillId="33" borderId="22" xfId="0" applyFont="1" applyFill="1" applyBorder="1" applyAlignment="1">
      <alignment horizontal="center" vertical="center"/>
    </xf>
    <xf numFmtId="0" fontId="88" fillId="33" borderId="11" xfId="0" applyFont="1" applyFill="1" applyBorder="1" applyAlignment="1">
      <alignment horizontal="center" vertical="center"/>
    </xf>
    <xf numFmtId="0" fontId="88" fillId="33" borderId="15" xfId="0" applyFont="1" applyFill="1" applyBorder="1" applyAlignment="1">
      <alignment horizontal="center" vertical="center"/>
    </xf>
    <xf numFmtId="0" fontId="84" fillId="33" borderId="10" xfId="0" applyFont="1" applyFill="1" applyBorder="1" applyAlignment="1">
      <alignment horizontal="center" vertical="center" wrapText="1"/>
    </xf>
    <xf numFmtId="0" fontId="84" fillId="33" borderId="11" xfId="0" applyFont="1" applyFill="1" applyBorder="1" applyAlignment="1">
      <alignment horizontal="center" vertical="center" wrapText="1"/>
    </xf>
    <xf numFmtId="0" fontId="92" fillId="0" borderId="0" xfId="0" applyFont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84" fillId="0" borderId="10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88" fillId="33" borderId="11" xfId="0" applyFont="1" applyFill="1" applyBorder="1" applyAlignment="1">
      <alignment horizontal="center" vertical="center" wrapText="1"/>
    </xf>
    <xf numFmtId="0" fontId="88" fillId="33" borderId="15" xfId="0" applyFont="1" applyFill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90" fillId="0" borderId="13" xfId="0" applyFont="1" applyBorder="1" applyAlignment="1">
      <alignment horizontal="left" vertical="center" wrapText="1"/>
    </xf>
    <xf numFmtId="0" fontId="90" fillId="0" borderId="18" xfId="0" applyFont="1" applyBorder="1" applyAlignment="1">
      <alignment horizontal="left" vertical="center" wrapText="1"/>
    </xf>
    <xf numFmtId="0" fontId="87" fillId="0" borderId="10" xfId="0" applyFont="1" applyBorder="1" applyAlignment="1">
      <alignment horizontal="left" vertical="center" wrapText="1"/>
    </xf>
    <xf numFmtId="0" fontId="87" fillId="33" borderId="10" xfId="0" applyFont="1" applyFill="1" applyBorder="1" applyAlignment="1">
      <alignment horizontal="left" vertical="center" wrapText="1"/>
    </xf>
    <xf numFmtId="0" fontId="86" fillId="0" borderId="10" xfId="0" applyFont="1" applyBorder="1" applyAlignment="1">
      <alignment vertical="center" wrapText="1"/>
    </xf>
    <xf numFmtId="0" fontId="86" fillId="0" borderId="10" xfId="0" applyFont="1" applyBorder="1" applyAlignment="1">
      <alignment horizontal="center" vertical="center" wrapText="1"/>
    </xf>
    <xf numFmtId="0" fontId="86" fillId="34" borderId="10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86" fillId="33" borderId="10" xfId="0" applyFont="1" applyFill="1" applyBorder="1" applyAlignment="1">
      <alignment vertical="center" wrapText="1"/>
    </xf>
    <xf numFmtId="0" fontId="90" fillId="33" borderId="0" xfId="0" applyFont="1" applyFill="1" applyAlignment="1">
      <alignment horizontal="center" vertical="center"/>
    </xf>
    <xf numFmtId="0" fontId="86" fillId="33" borderId="10" xfId="0" applyFont="1" applyFill="1" applyBorder="1" applyAlignment="1">
      <alignment horizontal="center" vertical="center" wrapText="1"/>
    </xf>
    <xf numFmtId="0" fontId="106" fillId="33" borderId="0" xfId="0" applyFont="1" applyFill="1" applyAlignment="1">
      <alignment horizontal="center" vertical="center"/>
    </xf>
    <xf numFmtId="0" fontId="87" fillId="33" borderId="15" xfId="0" applyFont="1" applyFill="1" applyBorder="1" applyAlignment="1">
      <alignment horizontal="left" vertical="center" wrapText="1"/>
    </xf>
    <xf numFmtId="0" fontId="86" fillId="33" borderId="15" xfId="0" applyFont="1" applyFill="1" applyBorder="1" applyAlignment="1">
      <alignment vertical="center" wrapText="1"/>
    </xf>
    <xf numFmtId="0" fontId="88" fillId="33" borderId="10" xfId="0" applyFont="1" applyFill="1" applyBorder="1" applyAlignment="1">
      <alignment horizontal="center" vertical="center"/>
    </xf>
    <xf numFmtId="0" fontId="91" fillId="33" borderId="11" xfId="0" applyFont="1" applyFill="1" applyBorder="1" applyAlignment="1">
      <alignment horizontal="center" vertical="center"/>
    </xf>
    <xf numFmtId="0" fontId="91" fillId="33" borderId="15" xfId="0" applyFont="1" applyFill="1" applyBorder="1" applyAlignment="1">
      <alignment horizontal="center" vertical="center"/>
    </xf>
    <xf numFmtId="0" fontId="91" fillId="33" borderId="11" xfId="0" applyFont="1" applyFill="1" applyBorder="1" applyAlignment="1">
      <alignment horizontal="center" vertical="center" wrapText="1"/>
    </xf>
    <xf numFmtId="0" fontId="91" fillId="33" borderId="15" xfId="0" applyFont="1" applyFill="1" applyBorder="1" applyAlignment="1">
      <alignment horizontal="center" vertical="center" wrapText="1"/>
    </xf>
    <xf numFmtId="0" fontId="92" fillId="33" borderId="11" xfId="0" applyFont="1" applyFill="1" applyBorder="1" applyAlignment="1">
      <alignment horizontal="center" vertical="center"/>
    </xf>
    <xf numFmtId="0" fontId="92" fillId="33" borderId="14" xfId="0" applyFont="1" applyFill="1" applyBorder="1" applyAlignment="1">
      <alignment horizontal="center" vertical="center"/>
    </xf>
    <xf numFmtId="0" fontId="92" fillId="33" borderId="15" xfId="0" applyFont="1" applyFill="1" applyBorder="1" applyAlignment="1">
      <alignment horizontal="center" vertical="center"/>
    </xf>
    <xf numFmtId="0" fontId="91" fillId="33" borderId="10" xfId="0" applyFont="1" applyFill="1" applyBorder="1" applyAlignment="1">
      <alignment horizontal="center"/>
    </xf>
    <xf numFmtId="0" fontId="90" fillId="0" borderId="0" xfId="0" applyFont="1" applyAlignment="1">
      <alignment horizontal="center" vertical="center" wrapText="1"/>
    </xf>
    <xf numFmtId="0" fontId="106" fillId="0" borderId="0" xfId="0" applyFont="1" applyAlignment="1">
      <alignment horizontal="center" vertical="center"/>
    </xf>
    <xf numFmtId="0" fontId="92" fillId="33" borderId="10" xfId="0" applyFont="1" applyFill="1" applyBorder="1" applyAlignment="1">
      <alignment horizontal="center" vertical="center"/>
    </xf>
    <xf numFmtId="0" fontId="86" fillId="0" borderId="12" xfId="0" applyFont="1" applyFill="1" applyBorder="1" applyAlignment="1">
      <alignment horizontal="center" vertical="center" wrapText="1"/>
    </xf>
    <xf numFmtId="0" fontId="86" fillId="0" borderId="23" xfId="0" applyFont="1" applyFill="1" applyBorder="1" applyAlignment="1">
      <alignment horizontal="center" vertical="center" wrapText="1"/>
    </xf>
    <xf numFmtId="0" fontId="86" fillId="0" borderId="20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 wrapText="1"/>
    </xf>
    <xf numFmtId="0" fontId="86" fillId="0" borderId="11" xfId="0" applyFont="1" applyFill="1" applyBorder="1" applyAlignment="1">
      <alignment horizontal="center" vertical="center" wrapText="1"/>
    </xf>
    <xf numFmtId="0" fontId="86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3 2" xfId="58"/>
    <cellStyle name="Normal 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19050</xdr:rowOff>
    </xdr:from>
    <xdr:to>
      <xdr:col>1</xdr:col>
      <xdr:colOff>619125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90500" y="419100"/>
          <a:ext cx="838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2</xdr:row>
      <xdr:rowOff>9525</xdr:rowOff>
    </xdr:from>
    <xdr:to>
      <xdr:col>5</xdr:col>
      <xdr:colOff>352425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4648200" y="4095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19050</xdr:rowOff>
    </xdr:from>
    <xdr:to>
      <xdr:col>1</xdr:col>
      <xdr:colOff>619125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90500" y="419100"/>
          <a:ext cx="781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2</xdr:row>
      <xdr:rowOff>9525</xdr:rowOff>
    </xdr:from>
    <xdr:to>
      <xdr:col>5</xdr:col>
      <xdr:colOff>352425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924300" y="4095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38100</xdr:rowOff>
    </xdr:from>
    <xdr:to>
      <xdr:col>5</xdr:col>
      <xdr:colOff>609600</xdr:colOff>
      <xdr:row>2</xdr:row>
      <xdr:rowOff>38100</xdr:rowOff>
    </xdr:to>
    <xdr:sp>
      <xdr:nvSpPr>
        <xdr:cNvPr id="1" name="Line 3"/>
        <xdr:cNvSpPr>
          <a:spLocks/>
        </xdr:cNvSpPr>
      </xdr:nvSpPr>
      <xdr:spPr>
        <a:xfrm>
          <a:off x="2933700" y="4476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2</xdr:row>
      <xdr:rowOff>19050</xdr:rowOff>
    </xdr:from>
    <xdr:to>
      <xdr:col>1</xdr:col>
      <xdr:colOff>1123950</xdr:colOff>
      <xdr:row>2</xdr:row>
      <xdr:rowOff>19050</xdr:rowOff>
    </xdr:to>
    <xdr:sp>
      <xdr:nvSpPr>
        <xdr:cNvPr id="2" name="Line 5"/>
        <xdr:cNvSpPr>
          <a:spLocks/>
        </xdr:cNvSpPr>
      </xdr:nvSpPr>
      <xdr:spPr>
        <a:xfrm>
          <a:off x="581025" y="4286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7</xdr:row>
      <xdr:rowOff>19050</xdr:rowOff>
    </xdr:from>
    <xdr:to>
      <xdr:col>5</xdr:col>
      <xdr:colOff>285750</xdr:colOff>
      <xdr:row>7</xdr:row>
      <xdr:rowOff>57150</xdr:rowOff>
    </xdr:to>
    <xdr:sp>
      <xdr:nvSpPr>
        <xdr:cNvPr id="3" name="Straight Connector 3"/>
        <xdr:cNvSpPr>
          <a:spLocks/>
        </xdr:cNvSpPr>
      </xdr:nvSpPr>
      <xdr:spPr>
        <a:xfrm>
          <a:off x="1781175" y="1495425"/>
          <a:ext cx="2276475" cy="381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7">
      <selection activeCell="B30" sqref="B30"/>
    </sheetView>
  </sheetViews>
  <sheetFormatPr defaultColWidth="9.140625" defaultRowHeight="15"/>
  <cols>
    <col min="1" max="1" width="6.140625" style="0" customWidth="1"/>
    <col min="2" max="2" width="28.57421875" style="0" customWidth="1"/>
    <col min="3" max="3" width="14.421875" style="0" customWidth="1"/>
    <col min="4" max="4" width="16.00390625" style="0" customWidth="1"/>
    <col min="5" max="5" width="13.140625" style="0" customWidth="1"/>
    <col min="6" max="6" width="18.7109375" style="0" customWidth="1"/>
  </cols>
  <sheetData>
    <row r="1" spans="1:6" s="129" customFormat="1" ht="15.75">
      <c r="A1" s="227" t="s">
        <v>186</v>
      </c>
      <c r="B1" s="227"/>
      <c r="C1" s="227"/>
      <c r="D1" s="228" t="s">
        <v>9</v>
      </c>
      <c r="E1" s="228"/>
      <c r="F1" s="228"/>
    </row>
    <row r="2" spans="1:6" s="129" customFormat="1" ht="15.75">
      <c r="A2" s="184" t="s">
        <v>185</v>
      </c>
      <c r="B2" s="184"/>
      <c r="C2" s="153"/>
      <c r="D2" s="228" t="s">
        <v>10</v>
      </c>
      <c r="E2" s="228"/>
      <c r="F2" s="228"/>
    </row>
    <row r="3" spans="3:6" s="129" customFormat="1" ht="17.25" customHeight="1">
      <c r="C3" s="229" t="s">
        <v>262</v>
      </c>
      <c r="D3" s="229"/>
      <c r="E3" s="229"/>
      <c r="F3" s="229"/>
    </row>
    <row r="4" spans="3:5" s="129" customFormat="1" ht="6.75" customHeight="1">
      <c r="C4" s="131"/>
      <c r="D4" s="131"/>
      <c r="E4" s="131"/>
    </row>
    <row r="5" spans="1:6" s="129" customFormat="1" ht="27" customHeight="1">
      <c r="A5" s="230" t="s">
        <v>261</v>
      </c>
      <c r="B5" s="230"/>
      <c r="C5" s="230"/>
      <c r="D5" s="230"/>
      <c r="E5" s="230"/>
      <c r="F5" s="230"/>
    </row>
    <row r="6" spans="1:5" s="129" customFormat="1" ht="21" customHeight="1">
      <c r="A6" s="231" t="s">
        <v>260</v>
      </c>
      <c r="B6" s="231"/>
      <c r="C6" s="231"/>
      <c r="D6" s="231"/>
      <c r="E6" s="231"/>
    </row>
    <row r="7" spans="1:6" s="129" customFormat="1" ht="15" customHeight="1">
      <c r="A7" s="225" t="s">
        <v>6</v>
      </c>
      <c r="B7" s="225" t="s">
        <v>1</v>
      </c>
      <c r="C7" s="225" t="s">
        <v>192</v>
      </c>
      <c r="D7" s="225" t="s">
        <v>11</v>
      </c>
      <c r="E7" s="225" t="s">
        <v>12</v>
      </c>
      <c r="F7" s="225" t="s">
        <v>145</v>
      </c>
    </row>
    <row r="8" spans="1:6" s="129" customFormat="1" ht="31.5" customHeight="1">
      <c r="A8" s="226"/>
      <c r="B8" s="226"/>
      <c r="C8" s="226"/>
      <c r="D8" s="226"/>
      <c r="E8" s="226"/>
      <c r="F8" s="226"/>
    </row>
    <row r="9" spans="1:6" s="129" customFormat="1" ht="15.75">
      <c r="A9" s="187" t="s">
        <v>5</v>
      </c>
      <c r="B9" s="187" t="s">
        <v>4</v>
      </c>
      <c r="C9" s="187">
        <v>1</v>
      </c>
      <c r="D9" s="187">
        <v>2</v>
      </c>
      <c r="E9" s="187">
        <v>3</v>
      </c>
      <c r="F9" s="148"/>
    </row>
    <row r="10" spans="1:6" s="129" customFormat="1" ht="23.25" customHeight="1">
      <c r="A10" s="132" t="s">
        <v>13</v>
      </c>
      <c r="B10" s="133" t="s">
        <v>187</v>
      </c>
      <c r="C10" s="133"/>
      <c r="D10" s="133"/>
      <c r="E10" s="133"/>
      <c r="F10" s="148"/>
    </row>
    <row r="11" spans="1:6" s="128" customFormat="1" ht="18.75">
      <c r="A11" s="130">
        <v>1</v>
      </c>
      <c r="B11" s="161" t="s">
        <v>154</v>
      </c>
      <c r="C11" s="166" t="s">
        <v>92</v>
      </c>
      <c r="D11" s="168">
        <v>1940</v>
      </c>
      <c r="E11" s="169" t="s">
        <v>164</v>
      </c>
      <c r="F11" s="149"/>
    </row>
    <row r="12" spans="1:6" s="128" customFormat="1" ht="18.75">
      <c r="A12" s="130">
        <v>2</v>
      </c>
      <c r="B12" s="162" t="s">
        <v>155</v>
      </c>
      <c r="C12" s="166" t="s">
        <v>92</v>
      </c>
      <c r="D12" s="168">
        <v>1942</v>
      </c>
      <c r="E12" s="169" t="s">
        <v>164</v>
      </c>
      <c r="F12" s="149"/>
    </row>
    <row r="13" spans="1:6" s="128" customFormat="1" ht="18.75">
      <c r="A13" s="130">
        <v>3</v>
      </c>
      <c r="B13" s="162" t="s">
        <v>156</v>
      </c>
      <c r="C13" s="166" t="s">
        <v>92</v>
      </c>
      <c r="D13" s="168">
        <v>1983</v>
      </c>
      <c r="E13" s="169" t="s">
        <v>164</v>
      </c>
      <c r="F13" s="149"/>
    </row>
    <row r="14" spans="1:6" s="128" customFormat="1" ht="18.75">
      <c r="A14" s="130">
        <v>4</v>
      </c>
      <c r="B14" s="162" t="s">
        <v>157</v>
      </c>
      <c r="C14" s="166" t="s">
        <v>92</v>
      </c>
      <c r="D14" s="168">
        <v>1964</v>
      </c>
      <c r="E14" s="169" t="s">
        <v>165</v>
      </c>
      <c r="F14" s="149"/>
    </row>
    <row r="15" spans="1:6" s="128" customFormat="1" ht="18.75">
      <c r="A15" s="130">
        <v>5</v>
      </c>
      <c r="B15" s="163" t="s">
        <v>159</v>
      </c>
      <c r="C15" s="166" t="s">
        <v>92</v>
      </c>
      <c r="D15" s="168">
        <v>1972</v>
      </c>
      <c r="E15" s="171" t="s">
        <v>166</v>
      </c>
      <c r="F15" s="149"/>
    </row>
    <row r="16" spans="1:6" s="128" customFormat="1" ht="18.75">
      <c r="A16" s="130">
        <v>6</v>
      </c>
      <c r="B16" s="165" t="s">
        <v>163</v>
      </c>
      <c r="C16" s="166" t="s">
        <v>92</v>
      </c>
      <c r="D16" s="170">
        <v>1953</v>
      </c>
      <c r="E16" s="171" t="s">
        <v>166</v>
      </c>
      <c r="F16" s="149"/>
    </row>
    <row r="17" spans="1:6" s="129" customFormat="1" ht="20.25" customHeight="1">
      <c r="A17" s="134" t="s">
        <v>14</v>
      </c>
      <c r="B17" s="185" t="s">
        <v>130</v>
      </c>
      <c r="C17" s="135"/>
      <c r="D17" s="136"/>
      <c r="E17" s="134"/>
      <c r="F17" s="148"/>
    </row>
    <row r="18" spans="1:6" s="152" customFormat="1" ht="18.75">
      <c r="A18" s="150">
        <v>1</v>
      </c>
      <c r="B18" s="172" t="s">
        <v>167</v>
      </c>
      <c r="C18" s="166" t="s">
        <v>92</v>
      </c>
      <c r="D18" s="179">
        <v>1942</v>
      </c>
      <c r="E18" s="178" t="s">
        <v>164</v>
      </c>
      <c r="F18" s="151"/>
    </row>
    <row r="19" spans="1:6" s="128" customFormat="1" ht="18.75">
      <c r="A19" s="130">
        <v>2</v>
      </c>
      <c r="B19" s="173" t="s">
        <v>168</v>
      </c>
      <c r="C19" s="166" t="s">
        <v>92</v>
      </c>
      <c r="D19" s="179">
        <v>1934</v>
      </c>
      <c r="E19" s="178" t="s">
        <v>164</v>
      </c>
      <c r="F19" s="149"/>
    </row>
    <row r="20" spans="1:6" s="152" customFormat="1" ht="18.75">
      <c r="A20" s="150">
        <v>3</v>
      </c>
      <c r="B20" s="174" t="s">
        <v>169</v>
      </c>
      <c r="C20" s="166" t="s">
        <v>92</v>
      </c>
      <c r="D20" s="179">
        <v>1963</v>
      </c>
      <c r="E20" s="178" t="s">
        <v>164</v>
      </c>
      <c r="F20" s="151"/>
    </row>
    <row r="21" spans="1:6" s="128" customFormat="1" ht="18.75">
      <c r="A21" s="130">
        <v>4</v>
      </c>
      <c r="B21" s="172" t="s">
        <v>170</v>
      </c>
      <c r="C21" s="166" t="s">
        <v>77</v>
      </c>
      <c r="D21" s="180">
        <v>1984</v>
      </c>
      <c r="E21" s="178" t="s">
        <v>164</v>
      </c>
      <c r="F21" s="149"/>
    </row>
    <row r="22" spans="1:6" s="128" customFormat="1" ht="18.75">
      <c r="A22" s="150">
        <v>5</v>
      </c>
      <c r="B22" s="172" t="s">
        <v>184</v>
      </c>
      <c r="C22" s="166" t="s">
        <v>92</v>
      </c>
      <c r="D22" s="180">
        <v>1962</v>
      </c>
      <c r="E22" s="178" t="s">
        <v>164</v>
      </c>
      <c r="F22" s="149"/>
    </row>
    <row r="23" spans="1:6" s="128" customFormat="1" ht="18.75">
      <c r="A23" s="130">
        <v>6</v>
      </c>
      <c r="B23" s="175" t="s">
        <v>171</v>
      </c>
      <c r="C23" s="166" t="s">
        <v>92</v>
      </c>
      <c r="D23" s="181">
        <v>1954</v>
      </c>
      <c r="E23" s="178" t="s">
        <v>165</v>
      </c>
      <c r="F23" s="149"/>
    </row>
    <row r="24" spans="1:6" s="128" customFormat="1" ht="18.75">
      <c r="A24" s="150">
        <v>7</v>
      </c>
      <c r="B24" s="175" t="s">
        <v>172</v>
      </c>
      <c r="C24" s="166" t="s">
        <v>92</v>
      </c>
      <c r="D24" s="181">
        <v>1956</v>
      </c>
      <c r="E24" s="178" t="s">
        <v>165</v>
      </c>
      <c r="F24" s="149"/>
    </row>
    <row r="25" spans="1:6" s="128" customFormat="1" ht="18.75">
      <c r="A25" s="130">
        <v>8</v>
      </c>
      <c r="B25" s="163" t="s">
        <v>158</v>
      </c>
      <c r="C25" s="166" t="s">
        <v>92</v>
      </c>
      <c r="D25" s="168">
        <v>1959</v>
      </c>
      <c r="E25" s="169" t="s">
        <v>165</v>
      </c>
      <c r="F25" s="149"/>
    </row>
    <row r="26" spans="1:6" s="128" customFormat="1" ht="18.75">
      <c r="A26" s="150">
        <v>9</v>
      </c>
      <c r="B26" s="176" t="s">
        <v>173</v>
      </c>
      <c r="C26" s="166" t="s">
        <v>92</v>
      </c>
      <c r="D26" s="182">
        <v>1949</v>
      </c>
      <c r="E26" s="178" t="s">
        <v>166</v>
      </c>
      <c r="F26" s="149"/>
    </row>
    <row r="27" spans="1:6" s="128" customFormat="1" ht="18.75">
      <c r="A27" s="130">
        <v>10</v>
      </c>
      <c r="B27" s="164" t="s">
        <v>160</v>
      </c>
      <c r="C27" s="166" t="s">
        <v>76</v>
      </c>
      <c r="D27" s="169">
        <v>1940</v>
      </c>
      <c r="E27" s="171" t="s">
        <v>166</v>
      </c>
      <c r="F27" s="149"/>
    </row>
    <row r="28" spans="1:6" s="128" customFormat="1" ht="18.75">
      <c r="A28" s="150">
        <v>11</v>
      </c>
      <c r="B28" s="163" t="s">
        <v>161</v>
      </c>
      <c r="C28" s="166" t="s">
        <v>92</v>
      </c>
      <c r="D28" s="168">
        <v>1959</v>
      </c>
      <c r="E28" s="171" t="s">
        <v>166</v>
      </c>
      <c r="F28" s="149"/>
    </row>
    <row r="29" spans="1:6" s="128" customFormat="1" ht="18.75">
      <c r="A29" s="130">
        <v>12</v>
      </c>
      <c r="B29" s="164" t="s">
        <v>162</v>
      </c>
      <c r="C29" s="166" t="s">
        <v>92</v>
      </c>
      <c r="D29" s="169">
        <v>1948</v>
      </c>
      <c r="E29" s="171" t="s">
        <v>166</v>
      </c>
      <c r="F29" s="149"/>
    </row>
    <row r="30" spans="1:6" s="152" customFormat="1" ht="18.75">
      <c r="A30" s="150">
        <v>13</v>
      </c>
      <c r="B30" s="176" t="s">
        <v>176</v>
      </c>
      <c r="C30" s="166" t="s">
        <v>92</v>
      </c>
      <c r="D30" s="182">
        <v>1960</v>
      </c>
      <c r="E30" s="178" t="s">
        <v>178</v>
      </c>
      <c r="F30" s="151"/>
    </row>
    <row r="31" spans="1:6" s="152" customFormat="1" ht="18.75">
      <c r="A31" s="150"/>
      <c r="B31" s="186" t="s">
        <v>263</v>
      </c>
      <c r="C31" s="167"/>
      <c r="D31" s="182"/>
      <c r="E31" s="178"/>
      <c r="F31" s="151"/>
    </row>
  </sheetData>
  <sheetProtection/>
  <mergeCells count="12">
    <mergeCell ref="A1:C1"/>
    <mergeCell ref="D1:F1"/>
    <mergeCell ref="D2:F2"/>
    <mergeCell ref="C3:F3"/>
    <mergeCell ref="A5:F5"/>
    <mergeCell ref="A6:E6"/>
    <mergeCell ref="A7:A8"/>
    <mergeCell ref="B7:B8"/>
    <mergeCell ref="C7:C8"/>
    <mergeCell ref="D7:D8"/>
    <mergeCell ref="E7:E8"/>
    <mergeCell ref="F7:F8"/>
  </mergeCells>
  <printOptions/>
  <pageMargins left="0.28" right="0.2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P17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7.421875" style="12" customWidth="1"/>
    <col min="2" max="2" width="19.140625" style="12" customWidth="1"/>
    <col min="3" max="3" width="9.140625" style="12" customWidth="1"/>
    <col min="4" max="5" width="8.8515625" style="12" customWidth="1"/>
    <col min="6" max="6" width="10.57421875" style="12" customWidth="1"/>
    <col min="7" max="15" width="8.8515625" style="12" customWidth="1"/>
    <col min="16" max="16384" width="9.140625" style="12" customWidth="1"/>
  </cols>
  <sheetData>
    <row r="2" spans="1:15" ht="16.5">
      <c r="A2" s="275" t="s">
        <v>61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</row>
    <row r="3" spans="1:15" ht="16.5">
      <c r="A3" s="277" t="str">
        <f>'MẪU 7.1'!A2:O2</f>
        <v>(Kèm theo tờ trình số     Ttr - UBND, ngày        tháng        năm 2023    của UBND xã Hà Mòn)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ht="15">
      <c r="A4" s="13"/>
    </row>
    <row r="5" spans="1:16" ht="43.5" customHeight="1">
      <c r="A5" s="276" t="s">
        <v>0</v>
      </c>
      <c r="B5" s="276" t="s">
        <v>45</v>
      </c>
      <c r="C5" s="276" t="s">
        <v>17</v>
      </c>
      <c r="D5" s="276" t="s">
        <v>82</v>
      </c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14"/>
    </row>
    <row r="6" spans="1:16" ht="15">
      <c r="A6" s="276"/>
      <c r="B6" s="276"/>
      <c r="C6" s="276"/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6"/>
    </row>
    <row r="7" spans="1:16" ht="19.5" customHeight="1">
      <c r="A7" s="17" t="s">
        <v>14</v>
      </c>
      <c r="B7" s="18" t="s">
        <v>20</v>
      </c>
      <c r="C7" s="15"/>
      <c r="D7" s="15"/>
      <c r="E7" s="15"/>
      <c r="F7" s="15"/>
      <c r="G7" s="15"/>
      <c r="H7" s="19"/>
      <c r="I7" s="19"/>
      <c r="J7" s="20"/>
      <c r="K7" s="21"/>
      <c r="L7" s="21"/>
      <c r="M7" s="21"/>
      <c r="N7" s="22"/>
      <c r="O7" s="22"/>
      <c r="P7" s="16"/>
    </row>
    <row r="8" spans="1:16" ht="19.5" customHeight="1">
      <c r="A8" s="23">
        <v>1</v>
      </c>
      <c r="B8" s="160" t="s">
        <v>183</v>
      </c>
      <c r="C8" s="23">
        <f>SUM(C9:C15)</f>
        <v>13</v>
      </c>
      <c r="D8" s="24">
        <f>'MẪU 7.6'!D8/'MẪU 7.7'!$C$8*100</f>
        <v>0</v>
      </c>
      <c r="E8" s="24">
        <f>'MẪU 7.6'!E8/'MẪU 7.7'!$C$8*100</f>
        <v>30.76923076923077</v>
      </c>
      <c r="F8" s="24">
        <f>'MẪU 7.6'!F8/'MẪU 7.7'!$C$8*100</f>
        <v>0</v>
      </c>
      <c r="G8" s="24">
        <f>'MẪU 7.6'!G8/'MẪU 7.7'!$C$8*100</f>
        <v>92.3076923076923</v>
      </c>
      <c r="H8" s="24">
        <f>'MẪU 7.6'!H8/'MẪU 7.7'!$C$8*100</f>
        <v>0</v>
      </c>
      <c r="I8" s="24">
        <f>'MẪU 7.6'!I8/'MẪU 7.7'!$C$8*100</f>
        <v>0</v>
      </c>
      <c r="J8" s="24">
        <f>'MẪU 7.6'!J8/'MẪU 7.7'!$C$8*100</f>
        <v>7.6923076923076925</v>
      </c>
      <c r="K8" s="24">
        <f>'MẪU 7.6'!K8/'MẪU 7.7'!$C$8*100</f>
        <v>0</v>
      </c>
      <c r="L8" s="24">
        <f>'MẪU 7.6'!L8/'MẪU 7.7'!$C$8*100</f>
        <v>0</v>
      </c>
      <c r="M8" s="33">
        <f>'MẪU 7.6'!M8/'MẪU 7.7'!$C$8*100</f>
        <v>0</v>
      </c>
      <c r="N8" s="24">
        <f>'MẪU 7.6'!N8/'MẪU 7.7'!$C$8*100</f>
        <v>61.53846153846154</v>
      </c>
      <c r="O8" s="24">
        <f>'MẪU 7.6'!O8/'MẪU 7.7'!$C$8*100</f>
        <v>7.6923076923076925</v>
      </c>
      <c r="P8" s="16"/>
    </row>
    <row r="9" spans="1:16" s="77" customFormat="1" ht="29.25" customHeight="1">
      <c r="A9" s="78" t="s">
        <v>7</v>
      </c>
      <c r="B9" s="60" t="s">
        <v>164</v>
      </c>
      <c r="C9" s="75">
        <f>'MẪU 7.6'!C9</f>
        <v>5</v>
      </c>
      <c r="D9" s="79">
        <f>'MẪU 7.6'!D9/'MẪU 7.7'!C9*100</f>
        <v>0</v>
      </c>
      <c r="E9" s="79">
        <f>'MẪU 7.6'!E9/'MẪU 7.7'!C9*100</f>
        <v>20</v>
      </c>
      <c r="F9" s="79">
        <f>'MẪU 7.6'!F9/'MẪU 7.7'!C9*100</f>
        <v>0</v>
      </c>
      <c r="G9" s="79">
        <f>'MẪU 7.6'!G9/'MẪU 7.7'!C9*100</f>
        <v>100</v>
      </c>
      <c r="H9" s="80">
        <f>'MẪU 7.6'!H9/'MẪU 7.7'!C9*100</f>
        <v>0</v>
      </c>
      <c r="I9" s="80">
        <f>'MẪU 7.6'!I9/'MẪU 7.7'!C9*100</f>
        <v>0</v>
      </c>
      <c r="J9" s="79">
        <f>'MẪU 7.6'!J9/'MẪU 7.7'!C9*100</f>
        <v>20</v>
      </c>
      <c r="K9" s="80">
        <f>'MẪU 7.6'!K9/'MẪU 7.7'!C9*100</f>
        <v>0</v>
      </c>
      <c r="L9" s="80">
        <f>'MẪU 7.6'!L9/'MẪU 7.7'!C9*100</f>
        <v>0</v>
      </c>
      <c r="M9" s="81">
        <f>'MẪU 7.6'!M9/'MẪU 7.7'!C9*100</f>
        <v>0</v>
      </c>
      <c r="N9" s="79">
        <f>'MẪU 7.6'!N9/'MẪU 7.7'!C9*100</f>
        <v>60</v>
      </c>
      <c r="O9" s="79">
        <f>'MẪU 7.6'!O8/'MẪU 7.7'!C9*100</f>
        <v>20</v>
      </c>
      <c r="P9" s="76"/>
    </row>
    <row r="10" spans="1:15" s="77" customFormat="1" ht="29.25" customHeight="1">
      <c r="A10" s="38" t="s">
        <v>8</v>
      </c>
      <c r="B10" s="60" t="s">
        <v>165</v>
      </c>
      <c r="C10" s="75">
        <f>'MẪU 7.6'!C10</f>
        <v>3</v>
      </c>
      <c r="D10" s="79">
        <f>'MẪU 7.6'!D10/'MẪU 7.7'!C10*100</f>
        <v>0</v>
      </c>
      <c r="E10" s="79">
        <f>'MẪU 7.6'!E10/'MẪU 7.7'!C10*100</f>
        <v>66.66666666666666</v>
      </c>
      <c r="F10" s="79">
        <f>'MẪU 7.6'!F10/'MẪU 7.7'!C10*100</f>
        <v>0</v>
      </c>
      <c r="G10" s="79">
        <f>'MẪU 7.6'!G10/'MẪU 7.7'!C10*100</f>
        <v>100</v>
      </c>
      <c r="H10" s="80">
        <f>'MẪU 7.6'!H10/'MẪU 7.7'!C10*100</f>
        <v>0</v>
      </c>
      <c r="I10" s="80">
        <f>'MẪU 7.6'!I10/'MẪU 7.7'!C10*100</f>
        <v>0</v>
      </c>
      <c r="J10" s="79">
        <f>'MẪU 7.6'!J10/'MẪU 7.7'!C10*100</f>
        <v>0</v>
      </c>
      <c r="K10" s="80">
        <f>'MẪU 7.6'!K10/'MẪU 7.7'!C10*100</f>
        <v>0</v>
      </c>
      <c r="L10" s="80">
        <f>'MẪU 7.6'!L10/'MẪU 7.7'!C10*100</f>
        <v>0</v>
      </c>
      <c r="M10" s="81">
        <f>'MẪU 7.6'!M10/'MẪU 7.7'!C10*100</f>
        <v>0</v>
      </c>
      <c r="N10" s="79">
        <f>'MẪU 7.6'!N10/'MẪU 7.7'!C10*100</f>
        <v>0</v>
      </c>
      <c r="O10" s="79">
        <f>'MẪU 7.6'!O9/'MẪU 7.7'!C10*100</f>
        <v>0</v>
      </c>
    </row>
    <row r="11" spans="1:16" s="77" customFormat="1" ht="29.25" customHeight="1">
      <c r="A11" s="78" t="s">
        <v>21</v>
      </c>
      <c r="B11" s="59" t="s">
        <v>179</v>
      </c>
      <c r="C11" s="75">
        <f>'MẪU 7.6'!C11</f>
        <v>0</v>
      </c>
      <c r="D11" s="79">
        <v>0</v>
      </c>
      <c r="E11" s="79">
        <v>0</v>
      </c>
      <c r="F11" s="79">
        <v>0</v>
      </c>
      <c r="G11" s="79">
        <v>0</v>
      </c>
      <c r="H11" s="80">
        <v>0</v>
      </c>
      <c r="I11" s="80">
        <v>0</v>
      </c>
      <c r="J11" s="79" t="e">
        <f>'MẪU 7.6'!J11/'MẪU 7.7'!C11*100</f>
        <v>#DIV/0!</v>
      </c>
      <c r="K11" s="80">
        <v>0</v>
      </c>
      <c r="L11" s="80">
        <v>0</v>
      </c>
      <c r="M11" s="81">
        <v>0</v>
      </c>
      <c r="N11" s="79">
        <v>0</v>
      </c>
      <c r="O11" s="79">
        <v>0</v>
      </c>
      <c r="P11" s="76"/>
    </row>
    <row r="12" spans="1:16" s="77" customFormat="1" ht="29.25" customHeight="1">
      <c r="A12" s="38" t="s">
        <v>22</v>
      </c>
      <c r="B12" s="60" t="s">
        <v>180</v>
      </c>
      <c r="C12" s="75">
        <f>'MẪU 7.6'!C12</f>
        <v>0</v>
      </c>
      <c r="D12" s="79">
        <v>0</v>
      </c>
      <c r="E12" s="79">
        <v>0</v>
      </c>
      <c r="F12" s="79">
        <v>0</v>
      </c>
      <c r="G12" s="79">
        <v>0</v>
      </c>
      <c r="H12" s="80">
        <v>0</v>
      </c>
      <c r="I12" s="80">
        <v>0</v>
      </c>
      <c r="J12" s="79">
        <v>0</v>
      </c>
      <c r="K12" s="80">
        <v>0</v>
      </c>
      <c r="L12" s="80">
        <v>0</v>
      </c>
      <c r="M12" s="81">
        <v>0</v>
      </c>
      <c r="N12" s="79">
        <v>0</v>
      </c>
      <c r="O12" s="79">
        <v>0</v>
      </c>
      <c r="P12" s="76"/>
    </row>
    <row r="13" spans="1:16" s="77" customFormat="1" ht="29.25" customHeight="1">
      <c r="A13" s="78" t="s">
        <v>23</v>
      </c>
      <c r="B13" s="60" t="s">
        <v>166</v>
      </c>
      <c r="C13" s="75">
        <f>'MẪU 7.6'!C13</f>
        <v>4</v>
      </c>
      <c r="D13" s="79">
        <f>'MẪU 7.6'!D13/'MẪU 7.7'!C13*100</f>
        <v>0</v>
      </c>
      <c r="E13" s="79">
        <f>'MẪU 7.6'!E13/'MẪU 7.7'!C13*100</f>
        <v>25</v>
      </c>
      <c r="F13" s="79">
        <f>'MẪU 7.6'!F13/'MẪU 7.7'!C13*100</f>
        <v>0</v>
      </c>
      <c r="G13" s="79">
        <f>'MẪU 7.6'!G13/'MẪU 7.7'!C13*100</f>
        <v>75</v>
      </c>
      <c r="H13" s="80">
        <f>'MẪU 7.6'!H13/'MẪU 7.7'!C13*100</f>
        <v>0</v>
      </c>
      <c r="I13" s="80">
        <f>'MẪU 7.6'!I13/'MẪU 7.7'!C13*100</f>
        <v>0</v>
      </c>
      <c r="J13" s="79">
        <f>'MẪU 7.6'!J13/'MẪU 7.7'!C13*100</f>
        <v>0</v>
      </c>
      <c r="K13" s="80">
        <f>'MẪU 7.6'!K13/'MẪU 7.7'!C13*100</f>
        <v>0</v>
      </c>
      <c r="L13" s="80">
        <f>'MẪU 7.6'!L13/'MẪU 7.7'!C13*100</f>
        <v>0</v>
      </c>
      <c r="M13" s="81">
        <f>'MẪU 7.6'!M13/'MẪU 7.7'!C13*100</f>
        <v>0</v>
      </c>
      <c r="N13" s="79">
        <f>'MẪU 7.6'!N13/'MẪU 7.7'!C13*100</f>
        <v>100</v>
      </c>
      <c r="O13" s="79">
        <f>'MẪU 7.6'!O12/'MẪU 7.7'!C13*100</f>
        <v>0</v>
      </c>
      <c r="P13" s="76"/>
    </row>
    <row r="14" spans="1:16" s="77" customFormat="1" ht="36.75" customHeight="1">
      <c r="A14" s="78" t="s">
        <v>24</v>
      </c>
      <c r="B14" s="60" t="s">
        <v>182</v>
      </c>
      <c r="C14" s="75">
        <f>'MẪU 7.6'!C14</f>
        <v>1</v>
      </c>
      <c r="D14" s="79">
        <f>'MẪU 7.6'!D14/'MẪU 7.7'!C14*100</f>
        <v>0</v>
      </c>
      <c r="E14" s="79">
        <f>'MẪU 7.6'!E14/'MẪU 7.7'!C14*100</f>
        <v>0</v>
      </c>
      <c r="F14" s="79">
        <f>'MẪU 7.6'!F14/'MẪU 7.7'!C14*100</f>
        <v>0</v>
      </c>
      <c r="G14" s="79">
        <f>'MẪU 7.6'!G14/'MẪU 7.7'!C14*100</f>
        <v>100</v>
      </c>
      <c r="H14" s="80">
        <f>'MẪU 7.6'!H14/'MẪU 7.7'!C14*100</f>
        <v>0</v>
      </c>
      <c r="I14" s="80">
        <f>'MẪU 7.6'!I14/'MẪU 7.7'!C14*100</f>
        <v>0</v>
      </c>
      <c r="J14" s="79">
        <f>'MẪU 7.6'!J14/'MẪU 7.7'!C14*100</f>
        <v>0</v>
      </c>
      <c r="K14" s="80">
        <f>'MẪU 7.6'!K14/'MẪU 7.7'!C14*100</f>
        <v>0</v>
      </c>
      <c r="L14" s="80">
        <f>'MẪU 7.6'!L14/'MẪU 7.7'!C14*100</f>
        <v>0</v>
      </c>
      <c r="M14" s="81">
        <f>'MẪU 7.6'!M14/'MẪU 7.7'!C14*100</f>
        <v>0</v>
      </c>
      <c r="N14" s="79">
        <f>'MẪU 7.6'!N14/'MẪU 7.7'!C14*100</f>
        <v>100</v>
      </c>
      <c r="O14" s="79">
        <f>'MẪU 7.6'!O13/'MẪU 7.7'!C14*100</f>
        <v>0</v>
      </c>
      <c r="P14" s="76"/>
    </row>
    <row r="15" spans="1:16" s="77" customFormat="1" ht="58.5" customHeight="1">
      <c r="A15" s="75" t="s">
        <v>25</v>
      </c>
      <c r="B15" s="60" t="s">
        <v>153</v>
      </c>
      <c r="C15" s="75">
        <f>'MẪU 7.6'!C15</f>
        <v>0</v>
      </c>
      <c r="D15" s="79">
        <v>0</v>
      </c>
      <c r="E15" s="79">
        <v>0</v>
      </c>
      <c r="F15" s="79">
        <v>0</v>
      </c>
      <c r="G15" s="79">
        <v>0</v>
      </c>
      <c r="H15" s="80">
        <v>0</v>
      </c>
      <c r="I15" s="80">
        <v>0</v>
      </c>
      <c r="J15" s="79">
        <v>0</v>
      </c>
      <c r="K15" s="80">
        <v>0</v>
      </c>
      <c r="L15" s="80">
        <v>0</v>
      </c>
      <c r="M15" s="81">
        <v>0</v>
      </c>
      <c r="N15" s="79">
        <v>0</v>
      </c>
      <c r="O15" s="79">
        <v>0</v>
      </c>
      <c r="P15" s="76"/>
    </row>
    <row r="16" spans="1:15" ht="45" customHeight="1">
      <c r="A16" s="279" t="s">
        <v>46</v>
      </c>
      <c r="B16" s="278" t="s">
        <v>47</v>
      </c>
      <c r="C16" s="278"/>
      <c r="D16" s="278" t="s">
        <v>48</v>
      </c>
      <c r="E16" s="278"/>
      <c r="F16" s="278" t="s">
        <v>49</v>
      </c>
      <c r="G16" s="278"/>
      <c r="H16" s="278" t="s">
        <v>50</v>
      </c>
      <c r="I16" s="278"/>
      <c r="J16" s="278"/>
      <c r="K16" s="278" t="s">
        <v>51</v>
      </c>
      <c r="L16" s="278"/>
      <c r="M16" s="278" t="s">
        <v>52</v>
      </c>
      <c r="N16" s="278"/>
      <c r="O16" s="278"/>
    </row>
    <row r="17" spans="1:15" ht="37.5" customHeight="1">
      <c r="A17" s="274"/>
      <c r="B17" s="268" t="s">
        <v>53</v>
      </c>
      <c r="C17" s="268"/>
      <c r="D17" s="268" t="s">
        <v>54</v>
      </c>
      <c r="E17" s="268"/>
      <c r="F17" s="268" t="s">
        <v>55</v>
      </c>
      <c r="G17" s="268"/>
      <c r="H17" s="268" t="s">
        <v>56</v>
      </c>
      <c r="I17" s="268"/>
      <c r="J17" s="268"/>
      <c r="K17" s="268" t="s">
        <v>57</v>
      </c>
      <c r="L17" s="268"/>
      <c r="M17" s="268" t="s">
        <v>58</v>
      </c>
      <c r="N17" s="268"/>
      <c r="O17" s="268"/>
    </row>
  </sheetData>
  <sheetProtection/>
  <mergeCells count="19">
    <mergeCell ref="A16:A17"/>
    <mergeCell ref="B16:C16"/>
    <mergeCell ref="B17:C17"/>
    <mergeCell ref="A2:O2"/>
    <mergeCell ref="A5:A6"/>
    <mergeCell ref="B5:B6"/>
    <mergeCell ref="C5:C6"/>
    <mergeCell ref="D5:O5"/>
    <mergeCell ref="A3:O3"/>
    <mergeCell ref="D16:E16"/>
    <mergeCell ref="D17:E17"/>
    <mergeCell ref="F17:G17"/>
    <mergeCell ref="F16:G16"/>
    <mergeCell ref="K16:L16"/>
    <mergeCell ref="M16:O16"/>
    <mergeCell ref="H17:J17"/>
    <mergeCell ref="K17:L17"/>
    <mergeCell ref="M17:O17"/>
    <mergeCell ref="H16:J16"/>
  </mergeCells>
  <printOptions/>
  <pageMargins left="0.26" right="0.29" top="0.47" bottom="0.46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Q23"/>
  <sheetViews>
    <sheetView zoomScalePageLayoutView="0" workbookViewId="0" topLeftCell="A4">
      <selection activeCell="G13" sqref="G13"/>
    </sheetView>
  </sheetViews>
  <sheetFormatPr defaultColWidth="9.140625" defaultRowHeight="15"/>
  <cols>
    <col min="1" max="1" width="4.8515625" style="9" customWidth="1"/>
    <col min="2" max="2" width="12.8515625" style="9" customWidth="1"/>
    <col min="3" max="3" width="11.57421875" style="9" customWidth="1"/>
    <col min="4" max="4" width="9.28125" style="9" bestFit="1" customWidth="1"/>
    <col min="5" max="5" width="8.00390625" style="9" customWidth="1"/>
    <col min="6" max="7" width="8.00390625" style="30" customWidth="1"/>
    <col min="8" max="9" width="8.00390625" style="9" customWidth="1"/>
    <col min="10" max="10" width="9.28125" style="9" bestFit="1" customWidth="1"/>
    <col min="11" max="11" width="10.8515625" style="9" bestFit="1" customWidth="1"/>
    <col min="12" max="13" width="10.57421875" style="9" customWidth="1"/>
    <col min="14" max="16" width="9.140625" style="9" customWidth="1"/>
    <col min="17" max="17" width="19.00390625" style="9" customWidth="1"/>
    <col min="18" max="16384" width="9.140625" style="9" customWidth="1"/>
  </cols>
  <sheetData>
    <row r="2" spans="1:13" ht="16.5">
      <c r="A2" s="275" t="s">
        <v>264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ht="16.5">
      <c r="A3" s="277" t="str">
        <f>'MẪU 7.1'!A2:O2</f>
        <v>(Kèm theo tờ trình số     Ttr - UBND, ngày        tháng        năm 2023    của UBND xã Hà Mòn)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ht="9.75" customHeight="1">
      <c r="A4" s="27"/>
    </row>
    <row r="5" spans="1:15" ht="15">
      <c r="A5" s="281" t="s">
        <v>6</v>
      </c>
      <c r="B5" s="283" t="s">
        <v>45</v>
      </c>
      <c r="C5" s="283" t="s">
        <v>65</v>
      </c>
      <c r="D5" s="283" t="s">
        <v>63</v>
      </c>
      <c r="E5" s="283" t="s">
        <v>64</v>
      </c>
      <c r="F5" s="288" t="s">
        <v>97</v>
      </c>
      <c r="G5" s="288"/>
      <c r="H5" s="288"/>
      <c r="I5" s="288"/>
      <c r="J5" s="288"/>
      <c r="K5" s="288"/>
      <c r="L5" s="288"/>
      <c r="M5" s="288"/>
      <c r="N5" s="288"/>
      <c r="O5" s="288"/>
    </row>
    <row r="6" spans="1:15" ht="65.25" customHeight="1">
      <c r="A6" s="282"/>
      <c r="B6" s="284"/>
      <c r="C6" s="284"/>
      <c r="D6" s="284"/>
      <c r="E6" s="284"/>
      <c r="F6" s="145" t="s">
        <v>16</v>
      </c>
      <c r="G6" s="145" t="s">
        <v>17</v>
      </c>
      <c r="H6" s="70" t="s">
        <v>66</v>
      </c>
      <c r="I6" s="70" t="s">
        <v>98</v>
      </c>
      <c r="J6" s="70" t="s">
        <v>67</v>
      </c>
      <c r="K6" s="70" t="s">
        <v>100</v>
      </c>
      <c r="L6" s="70" t="s">
        <v>68</v>
      </c>
      <c r="M6" s="70" t="s">
        <v>99</v>
      </c>
      <c r="N6" s="70" t="s">
        <v>108</v>
      </c>
      <c r="O6" s="70" t="s">
        <v>109</v>
      </c>
    </row>
    <row r="7" spans="1:15" ht="15">
      <c r="A7" s="93" t="s">
        <v>5</v>
      </c>
      <c r="B7" s="94" t="s">
        <v>4</v>
      </c>
      <c r="C7" s="95"/>
      <c r="D7" s="96">
        <v>1</v>
      </c>
      <c r="E7" s="96">
        <v>2</v>
      </c>
      <c r="F7" s="146">
        <v>3</v>
      </c>
      <c r="G7" s="146">
        <v>4</v>
      </c>
      <c r="H7" s="96">
        <v>5</v>
      </c>
      <c r="I7" s="96">
        <v>6</v>
      </c>
      <c r="J7" s="96">
        <v>7</v>
      </c>
      <c r="K7" s="96">
        <v>8</v>
      </c>
      <c r="L7" s="96">
        <v>9</v>
      </c>
      <c r="M7" s="96">
        <v>10</v>
      </c>
      <c r="N7" s="96">
        <v>11</v>
      </c>
      <c r="O7" s="96">
        <v>12</v>
      </c>
    </row>
    <row r="8" spans="1:17" s="49" customFormat="1" ht="18" customHeight="1">
      <c r="A8" s="285" t="s">
        <v>13</v>
      </c>
      <c r="B8" s="285" t="s">
        <v>146</v>
      </c>
      <c r="C8" s="36" t="s">
        <v>38</v>
      </c>
      <c r="D8" s="50">
        <f>D10+D12+D14+D16+D18+D20+D22</f>
        <v>1275</v>
      </c>
      <c r="E8" s="50">
        <f aca="true" t="shared" si="0" ref="E8:O8">E10+E12+E14+E16+E18+E20+E22</f>
        <v>63</v>
      </c>
      <c r="F8" s="50">
        <f t="shared" si="0"/>
        <v>6</v>
      </c>
      <c r="G8" s="50">
        <f t="shared" si="0"/>
        <v>13</v>
      </c>
      <c r="H8" s="50">
        <f t="shared" si="0"/>
        <v>0</v>
      </c>
      <c r="I8" s="50">
        <f t="shared" si="0"/>
        <v>2</v>
      </c>
      <c r="J8" s="50">
        <f t="shared" si="0"/>
        <v>5</v>
      </c>
      <c r="K8" s="50">
        <f t="shared" si="0"/>
        <v>10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Q8" s="159"/>
    </row>
    <row r="9" spans="1:15" s="49" customFormat="1" ht="18" customHeight="1">
      <c r="A9" s="286"/>
      <c r="B9" s="287"/>
      <c r="C9" s="97" t="s">
        <v>19</v>
      </c>
      <c r="D9" s="50">
        <f>D11+D13+D15+D17+D19+D21+D23</f>
        <v>5152</v>
      </c>
      <c r="E9" s="50">
        <f aca="true" t="shared" si="1" ref="E9:O9">E11+E13+E15+E17+E19+E21+E23</f>
        <v>240</v>
      </c>
      <c r="F9" s="50">
        <f t="shared" si="1"/>
        <v>17</v>
      </c>
      <c r="G9" s="50">
        <f t="shared" si="1"/>
        <v>37</v>
      </c>
      <c r="H9" s="50">
        <f t="shared" si="1"/>
        <v>0</v>
      </c>
      <c r="I9" s="50">
        <f t="shared" si="1"/>
        <v>10</v>
      </c>
      <c r="J9" s="50">
        <f t="shared" si="1"/>
        <v>13</v>
      </c>
      <c r="K9" s="50">
        <f t="shared" si="1"/>
        <v>21</v>
      </c>
      <c r="L9" s="50">
        <f t="shared" si="1"/>
        <v>0</v>
      </c>
      <c r="M9" s="50">
        <f t="shared" si="1"/>
        <v>0</v>
      </c>
      <c r="N9" s="50">
        <f t="shared" si="1"/>
        <v>0</v>
      </c>
      <c r="O9" s="50">
        <f t="shared" si="1"/>
        <v>0</v>
      </c>
    </row>
    <row r="10" spans="1:17" s="26" customFormat="1" ht="18" customHeight="1">
      <c r="A10" s="254" t="s">
        <v>7</v>
      </c>
      <c r="B10" s="254" t="s">
        <v>147</v>
      </c>
      <c r="C10" s="38" t="s">
        <v>38</v>
      </c>
      <c r="D10" s="38">
        <v>199</v>
      </c>
      <c r="E10" s="38">
        <v>15</v>
      </c>
      <c r="F10" s="43">
        <v>3</v>
      </c>
      <c r="G10" s="147">
        <v>5</v>
      </c>
      <c r="H10" s="38">
        <v>0</v>
      </c>
      <c r="I10" s="39">
        <v>1</v>
      </c>
      <c r="J10" s="43">
        <v>2</v>
      </c>
      <c r="K10" s="82">
        <v>3</v>
      </c>
      <c r="L10" s="38">
        <v>0</v>
      </c>
      <c r="M10" s="91">
        <v>0</v>
      </c>
      <c r="N10" s="47">
        <v>0</v>
      </c>
      <c r="O10" s="47">
        <v>0</v>
      </c>
      <c r="Q10" s="215"/>
    </row>
    <row r="11" spans="1:17" s="26" customFormat="1" ht="18" customHeight="1">
      <c r="A11" s="255"/>
      <c r="B11" s="255"/>
      <c r="C11" s="67" t="s">
        <v>19</v>
      </c>
      <c r="D11" s="67">
        <v>847</v>
      </c>
      <c r="E11" s="67">
        <v>58</v>
      </c>
      <c r="F11" s="43">
        <v>8</v>
      </c>
      <c r="G11" s="147">
        <v>14</v>
      </c>
      <c r="H11" s="38">
        <v>0</v>
      </c>
      <c r="I11" s="39">
        <v>6</v>
      </c>
      <c r="J11" s="67">
        <v>4</v>
      </c>
      <c r="K11" s="82">
        <v>6</v>
      </c>
      <c r="L11" s="67">
        <v>0</v>
      </c>
      <c r="M11" s="92">
        <v>0</v>
      </c>
      <c r="N11" s="47">
        <v>0</v>
      </c>
      <c r="O11" s="47">
        <v>0</v>
      </c>
      <c r="Q11" s="215"/>
    </row>
    <row r="12" spans="1:17" s="26" customFormat="1" ht="18" customHeight="1">
      <c r="A12" s="254" t="s">
        <v>8</v>
      </c>
      <c r="B12" s="254" t="s">
        <v>148</v>
      </c>
      <c r="C12" s="38" t="s">
        <v>38</v>
      </c>
      <c r="D12" s="38">
        <v>204</v>
      </c>
      <c r="E12" s="38">
        <v>4</v>
      </c>
      <c r="F12" s="43">
        <v>1</v>
      </c>
      <c r="G12" s="147">
        <v>3</v>
      </c>
      <c r="H12" s="38">
        <v>0</v>
      </c>
      <c r="I12" s="39">
        <v>0</v>
      </c>
      <c r="J12" s="43">
        <v>1</v>
      </c>
      <c r="K12" s="82">
        <v>2</v>
      </c>
      <c r="L12" s="38">
        <v>0</v>
      </c>
      <c r="M12" s="91">
        <v>0</v>
      </c>
      <c r="N12" s="47">
        <v>0</v>
      </c>
      <c r="O12" s="47">
        <v>0</v>
      </c>
      <c r="Q12" s="215"/>
    </row>
    <row r="13" spans="1:17" s="26" customFormat="1" ht="18" customHeight="1">
      <c r="A13" s="255"/>
      <c r="B13" s="255"/>
      <c r="C13" s="67" t="s">
        <v>19</v>
      </c>
      <c r="D13" s="67">
        <v>749</v>
      </c>
      <c r="E13" s="67">
        <v>17</v>
      </c>
      <c r="F13" s="43">
        <v>2</v>
      </c>
      <c r="G13" s="147">
        <v>12</v>
      </c>
      <c r="H13" s="38">
        <v>0</v>
      </c>
      <c r="I13" s="39">
        <v>0</v>
      </c>
      <c r="J13" s="67">
        <v>2</v>
      </c>
      <c r="K13" s="82">
        <v>4</v>
      </c>
      <c r="L13" s="67">
        <v>0</v>
      </c>
      <c r="M13" s="92">
        <v>0</v>
      </c>
      <c r="N13" s="47">
        <v>0</v>
      </c>
      <c r="O13" s="47">
        <v>0</v>
      </c>
      <c r="Q13" s="215"/>
    </row>
    <row r="14" spans="1:17" s="26" customFormat="1" ht="18" customHeight="1">
      <c r="A14" s="254" t="s">
        <v>21</v>
      </c>
      <c r="B14" s="254" t="s">
        <v>149</v>
      </c>
      <c r="C14" s="38" t="s">
        <v>38</v>
      </c>
      <c r="D14" s="38">
        <v>141</v>
      </c>
      <c r="E14" s="38">
        <v>3</v>
      </c>
      <c r="F14" s="43">
        <v>0</v>
      </c>
      <c r="G14" s="147">
        <v>0</v>
      </c>
      <c r="H14" s="38">
        <v>0</v>
      </c>
      <c r="I14" s="39">
        <v>0</v>
      </c>
      <c r="J14" s="43">
        <v>0</v>
      </c>
      <c r="K14" s="82">
        <v>0</v>
      </c>
      <c r="L14" s="38">
        <v>0</v>
      </c>
      <c r="M14" s="91">
        <v>0</v>
      </c>
      <c r="N14" s="47">
        <v>0</v>
      </c>
      <c r="O14" s="47">
        <v>0</v>
      </c>
      <c r="Q14" s="215"/>
    </row>
    <row r="15" spans="1:17" s="26" customFormat="1" ht="18" customHeight="1">
      <c r="A15" s="255"/>
      <c r="B15" s="255"/>
      <c r="C15" s="38" t="s">
        <v>19</v>
      </c>
      <c r="D15" s="38">
        <v>534</v>
      </c>
      <c r="E15" s="38">
        <v>10</v>
      </c>
      <c r="F15" s="43">
        <v>0</v>
      </c>
      <c r="G15" s="147">
        <v>0</v>
      </c>
      <c r="H15" s="38">
        <v>0</v>
      </c>
      <c r="I15" s="39">
        <v>0</v>
      </c>
      <c r="J15" s="38">
        <v>0</v>
      </c>
      <c r="K15" s="82">
        <v>0</v>
      </c>
      <c r="L15" s="38">
        <v>0</v>
      </c>
      <c r="M15" s="92">
        <v>0</v>
      </c>
      <c r="N15" s="47">
        <v>0</v>
      </c>
      <c r="O15" s="47">
        <v>0</v>
      </c>
      <c r="Q15" s="215"/>
    </row>
    <row r="16" spans="1:17" s="26" customFormat="1" ht="18" customHeight="1">
      <c r="A16" s="254" t="s">
        <v>22</v>
      </c>
      <c r="B16" s="254" t="s">
        <v>150</v>
      </c>
      <c r="C16" s="38" t="s">
        <v>38</v>
      </c>
      <c r="D16" s="38">
        <v>179</v>
      </c>
      <c r="E16" s="38">
        <v>2</v>
      </c>
      <c r="F16" s="43">
        <v>0</v>
      </c>
      <c r="G16" s="147">
        <v>0</v>
      </c>
      <c r="H16" s="38">
        <v>0</v>
      </c>
      <c r="I16" s="39">
        <v>0</v>
      </c>
      <c r="J16" s="43">
        <v>0</v>
      </c>
      <c r="K16" s="82">
        <v>0</v>
      </c>
      <c r="L16" s="38">
        <v>0</v>
      </c>
      <c r="M16" s="91">
        <v>0</v>
      </c>
      <c r="N16" s="47">
        <v>0</v>
      </c>
      <c r="O16" s="47">
        <v>0</v>
      </c>
      <c r="Q16" s="215"/>
    </row>
    <row r="17" spans="1:15" s="26" customFormat="1" ht="18" customHeight="1">
      <c r="A17" s="255"/>
      <c r="B17" s="255"/>
      <c r="C17" s="67" t="s">
        <v>19</v>
      </c>
      <c r="D17" s="67">
        <v>727</v>
      </c>
      <c r="E17" s="67">
        <v>11</v>
      </c>
      <c r="F17" s="43">
        <v>0</v>
      </c>
      <c r="G17" s="147">
        <v>0</v>
      </c>
      <c r="H17" s="38">
        <v>0</v>
      </c>
      <c r="I17" s="39">
        <v>0</v>
      </c>
      <c r="J17" s="67">
        <v>0</v>
      </c>
      <c r="K17" s="82">
        <v>0</v>
      </c>
      <c r="L17" s="67">
        <v>0</v>
      </c>
      <c r="M17" s="92">
        <v>0</v>
      </c>
      <c r="N17" s="47">
        <v>0</v>
      </c>
      <c r="O17" s="47">
        <v>0</v>
      </c>
    </row>
    <row r="18" spans="1:15" s="26" customFormat="1" ht="18" customHeight="1">
      <c r="A18" s="254" t="s">
        <v>23</v>
      </c>
      <c r="B18" s="254" t="s">
        <v>151</v>
      </c>
      <c r="C18" s="38" t="s">
        <v>38</v>
      </c>
      <c r="D18" s="38">
        <v>281</v>
      </c>
      <c r="E18" s="38">
        <v>37</v>
      </c>
      <c r="F18" s="43">
        <v>2</v>
      </c>
      <c r="G18" s="147">
        <v>4</v>
      </c>
      <c r="H18" s="38">
        <v>0</v>
      </c>
      <c r="I18" s="39">
        <v>1</v>
      </c>
      <c r="J18" s="43">
        <v>2</v>
      </c>
      <c r="K18" s="82">
        <v>4</v>
      </c>
      <c r="L18" s="38">
        <v>0</v>
      </c>
      <c r="M18" s="91">
        <v>0</v>
      </c>
      <c r="N18" s="47">
        <v>0</v>
      </c>
      <c r="O18" s="47">
        <v>0</v>
      </c>
    </row>
    <row r="19" spans="1:15" s="26" customFormat="1" ht="18" customHeight="1">
      <c r="A19" s="255"/>
      <c r="B19" s="255"/>
      <c r="C19" s="67" t="s">
        <v>19</v>
      </c>
      <c r="D19" s="67">
        <v>1228</v>
      </c>
      <c r="E19" s="67">
        <v>137</v>
      </c>
      <c r="F19" s="43">
        <v>7</v>
      </c>
      <c r="G19" s="147">
        <v>9</v>
      </c>
      <c r="H19" s="38">
        <v>0</v>
      </c>
      <c r="I19" s="39">
        <v>4</v>
      </c>
      <c r="J19" s="67">
        <v>7</v>
      </c>
      <c r="K19" s="82">
        <v>9</v>
      </c>
      <c r="L19" s="67">
        <v>0</v>
      </c>
      <c r="M19" s="92">
        <v>0</v>
      </c>
      <c r="N19" s="47">
        <v>0</v>
      </c>
      <c r="O19" s="47">
        <v>0</v>
      </c>
    </row>
    <row r="20" spans="1:15" s="26" customFormat="1" ht="18" customHeight="1">
      <c r="A20" s="254" t="s">
        <v>24</v>
      </c>
      <c r="B20" s="254" t="s">
        <v>152</v>
      </c>
      <c r="C20" s="38" t="s">
        <v>38</v>
      </c>
      <c r="D20" s="38">
        <v>145</v>
      </c>
      <c r="E20" s="38">
        <v>0</v>
      </c>
      <c r="F20" s="43">
        <v>0</v>
      </c>
      <c r="G20" s="147">
        <v>1</v>
      </c>
      <c r="H20" s="38">
        <v>0</v>
      </c>
      <c r="I20" s="39">
        <v>0</v>
      </c>
      <c r="J20" s="43">
        <v>0</v>
      </c>
      <c r="K20" s="82">
        <v>1</v>
      </c>
      <c r="L20" s="38">
        <v>0</v>
      </c>
      <c r="M20" s="91">
        <v>0</v>
      </c>
      <c r="N20" s="47">
        <v>0</v>
      </c>
      <c r="O20" s="47">
        <v>0</v>
      </c>
    </row>
    <row r="21" spans="1:15" s="26" customFormat="1" ht="18" customHeight="1">
      <c r="A21" s="255"/>
      <c r="B21" s="255"/>
      <c r="C21" s="67" t="s">
        <v>19</v>
      </c>
      <c r="D21" s="67">
        <v>549</v>
      </c>
      <c r="E21" s="67">
        <v>0</v>
      </c>
      <c r="F21" s="43">
        <v>0</v>
      </c>
      <c r="G21" s="147">
        <v>2</v>
      </c>
      <c r="H21" s="38">
        <v>0</v>
      </c>
      <c r="I21" s="39">
        <v>0</v>
      </c>
      <c r="J21" s="67">
        <v>0</v>
      </c>
      <c r="K21" s="82">
        <v>2</v>
      </c>
      <c r="L21" s="67">
        <v>0</v>
      </c>
      <c r="M21" s="92">
        <v>0</v>
      </c>
      <c r="N21" s="47">
        <v>0</v>
      </c>
      <c r="O21" s="47">
        <v>0</v>
      </c>
    </row>
    <row r="22" spans="1:15" s="26" customFormat="1" ht="18" customHeight="1">
      <c r="A22" s="280" t="s">
        <v>25</v>
      </c>
      <c r="B22" s="254" t="s">
        <v>153</v>
      </c>
      <c r="C22" s="38" t="s">
        <v>38</v>
      </c>
      <c r="D22" s="38">
        <v>126</v>
      </c>
      <c r="E22" s="38">
        <v>2</v>
      </c>
      <c r="F22" s="43">
        <v>0</v>
      </c>
      <c r="G22" s="147">
        <v>0</v>
      </c>
      <c r="H22" s="38">
        <v>0</v>
      </c>
      <c r="I22" s="39">
        <v>0</v>
      </c>
      <c r="J22" s="43">
        <v>0</v>
      </c>
      <c r="K22" s="82">
        <v>0</v>
      </c>
      <c r="L22" s="38">
        <v>0</v>
      </c>
      <c r="M22" s="91">
        <v>0</v>
      </c>
      <c r="N22" s="47">
        <v>0</v>
      </c>
      <c r="O22" s="47">
        <v>0</v>
      </c>
    </row>
    <row r="23" spans="1:15" s="26" customFormat="1" ht="18" customHeight="1">
      <c r="A23" s="280"/>
      <c r="B23" s="255"/>
      <c r="C23" s="38" t="s">
        <v>19</v>
      </c>
      <c r="D23" s="38">
        <v>518</v>
      </c>
      <c r="E23" s="38">
        <v>7</v>
      </c>
      <c r="F23" s="43">
        <v>0</v>
      </c>
      <c r="G23" s="147">
        <v>0</v>
      </c>
      <c r="H23" s="38">
        <v>0</v>
      </c>
      <c r="I23" s="39">
        <v>0</v>
      </c>
      <c r="J23" s="38">
        <v>0</v>
      </c>
      <c r="K23" s="82">
        <v>0</v>
      </c>
      <c r="L23" s="38">
        <v>0</v>
      </c>
      <c r="M23" s="91">
        <v>0</v>
      </c>
      <c r="N23" s="47">
        <v>0</v>
      </c>
      <c r="O23" s="47">
        <v>0</v>
      </c>
    </row>
  </sheetData>
  <sheetProtection/>
  <mergeCells count="24">
    <mergeCell ref="A12:A13"/>
    <mergeCell ref="B12:B13"/>
    <mergeCell ref="A2:M2"/>
    <mergeCell ref="A3:M3"/>
    <mergeCell ref="E5:E6"/>
    <mergeCell ref="F5:O5"/>
    <mergeCell ref="B14:B15"/>
    <mergeCell ref="A14:A15"/>
    <mergeCell ref="A5:A6"/>
    <mergeCell ref="B5:B6"/>
    <mergeCell ref="C5:C6"/>
    <mergeCell ref="D5:D6"/>
    <mergeCell ref="A8:A9"/>
    <mergeCell ref="B8:B9"/>
    <mergeCell ref="A10:A11"/>
    <mergeCell ref="B10:B11"/>
    <mergeCell ref="A20:A21"/>
    <mergeCell ref="B20:B21"/>
    <mergeCell ref="A22:A23"/>
    <mergeCell ref="B22:B23"/>
    <mergeCell ref="B16:B17"/>
    <mergeCell ref="A16:A17"/>
    <mergeCell ref="A18:A19"/>
    <mergeCell ref="B18:B19"/>
  </mergeCells>
  <printOptions/>
  <pageMargins left="0.24" right="0.25" top="0.4" bottom="0.3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C22"/>
  <sheetViews>
    <sheetView zoomScalePageLayoutView="0" workbookViewId="0" topLeftCell="C1">
      <selection activeCell="J9" sqref="J9"/>
    </sheetView>
  </sheetViews>
  <sheetFormatPr defaultColWidth="9.140625" defaultRowHeight="15"/>
  <cols>
    <col min="1" max="1" width="4.28125" style="34" customWidth="1"/>
    <col min="2" max="3" width="14.421875" style="34" customWidth="1"/>
    <col min="4" max="4" width="11.421875" style="34" customWidth="1"/>
    <col min="5" max="5" width="8.7109375" style="34" customWidth="1"/>
    <col min="6" max="7" width="6.28125" style="34" customWidth="1"/>
    <col min="8" max="8" width="5.7109375" style="34" customWidth="1"/>
    <col min="9" max="10" width="5.28125" style="34" customWidth="1"/>
    <col min="11" max="11" width="5.8515625" style="34" customWidth="1"/>
    <col min="12" max="12" width="6.00390625" style="34" customWidth="1"/>
    <col min="13" max="13" width="7.140625" style="34" customWidth="1"/>
    <col min="14" max="14" width="5.57421875" style="34" customWidth="1"/>
    <col min="15" max="16" width="4.57421875" style="34" customWidth="1"/>
    <col min="17" max="17" width="6.7109375" style="35" customWidth="1"/>
    <col min="18" max="18" width="7.140625" style="35" customWidth="1"/>
    <col min="19" max="19" width="6.140625" style="35" customWidth="1"/>
    <col min="20" max="20" width="5.28125" style="35" customWidth="1"/>
    <col min="21" max="21" width="6.140625" style="35" customWidth="1"/>
    <col min="22" max="22" width="6.28125" style="35" customWidth="1"/>
    <col min="23" max="25" width="4.8515625" style="35" customWidth="1"/>
    <col min="26" max="26" width="6.00390625" style="35" customWidth="1"/>
    <col min="27" max="27" width="5.28125" style="35" customWidth="1"/>
    <col min="28" max="28" width="4.28125" style="35" customWidth="1"/>
    <col min="29" max="29" width="6.421875" style="35" customWidth="1"/>
    <col min="30" max="16384" width="9.140625" style="34" customWidth="1"/>
  </cols>
  <sheetData>
    <row r="1" spans="1:29" ht="16.5" customHeight="1">
      <c r="A1" s="289" t="s">
        <v>256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</row>
    <row r="2" spans="1:29" ht="16.5">
      <c r="A2" s="290" t="s">
        <v>110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</row>
    <row r="3" spans="1:29" ht="15">
      <c r="A3" s="99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</row>
    <row r="4" spans="1:29" ht="22.5" customHeight="1">
      <c r="A4" s="270" t="s">
        <v>0</v>
      </c>
      <c r="B4" s="296" t="s">
        <v>111</v>
      </c>
      <c r="C4" s="216"/>
      <c r="D4" s="295" t="s">
        <v>16</v>
      </c>
      <c r="E4" s="298" t="s">
        <v>112</v>
      </c>
      <c r="F4" s="295" t="s">
        <v>113</v>
      </c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 t="s">
        <v>91</v>
      </c>
      <c r="R4" s="298" t="s">
        <v>114</v>
      </c>
      <c r="S4" s="292" t="s">
        <v>115</v>
      </c>
      <c r="T4" s="293"/>
      <c r="U4" s="293"/>
      <c r="V4" s="293"/>
      <c r="W4" s="293"/>
      <c r="X4" s="293"/>
      <c r="Y4" s="293"/>
      <c r="Z4" s="293"/>
      <c r="AA4" s="293"/>
      <c r="AB4" s="293"/>
      <c r="AC4" s="294"/>
    </row>
    <row r="5" spans="1:29" ht="46.5" customHeight="1">
      <c r="A5" s="270"/>
      <c r="B5" s="297"/>
      <c r="C5" s="217"/>
      <c r="D5" s="295"/>
      <c r="E5" s="299"/>
      <c r="F5" s="102" t="s">
        <v>92</v>
      </c>
      <c r="G5" s="100" t="s">
        <v>116</v>
      </c>
      <c r="H5" s="100" t="s">
        <v>95</v>
      </c>
      <c r="I5" s="100" t="s">
        <v>76</v>
      </c>
      <c r="J5" s="100" t="s">
        <v>75</v>
      </c>
      <c r="K5" s="100" t="s">
        <v>117</v>
      </c>
      <c r="L5" s="100" t="s">
        <v>77</v>
      </c>
      <c r="M5" s="100" t="s">
        <v>118</v>
      </c>
      <c r="N5" s="100" t="s">
        <v>119</v>
      </c>
      <c r="O5" s="100" t="s">
        <v>120</v>
      </c>
      <c r="P5" s="100" t="s">
        <v>121</v>
      </c>
      <c r="Q5" s="295"/>
      <c r="R5" s="299"/>
      <c r="S5" s="102" t="s">
        <v>92</v>
      </c>
      <c r="T5" s="102" t="s">
        <v>116</v>
      </c>
      <c r="U5" s="102" t="s">
        <v>77</v>
      </c>
      <c r="V5" s="102" t="s">
        <v>117</v>
      </c>
      <c r="W5" s="102" t="s">
        <v>122</v>
      </c>
      <c r="X5" s="102" t="s">
        <v>75</v>
      </c>
      <c r="Y5" s="102" t="s">
        <v>76</v>
      </c>
      <c r="Z5" s="102" t="s">
        <v>123</v>
      </c>
      <c r="AA5" s="100" t="s">
        <v>121</v>
      </c>
      <c r="AB5" s="102" t="s">
        <v>119</v>
      </c>
      <c r="AC5" s="102" t="s">
        <v>124</v>
      </c>
    </row>
    <row r="6" spans="1:29" ht="20.25" customHeight="1">
      <c r="A6" s="101" t="s">
        <v>5</v>
      </c>
      <c r="B6" s="101" t="s">
        <v>4</v>
      </c>
      <c r="C6" s="101"/>
      <c r="D6" s="101">
        <v>1</v>
      </c>
      <c r="E6" s="101">
        <v>2</v>
      </c>
      <c r="F6" s="101"/>
      <c r="G6" s="101">
        <v>3</v>
      </c>
      <c r="H6" s="101">
        <v>4</v>
      </c>
      <c r="I6" s="101">
        <v>5</v>
      </c>
      <c r="J6" s="101">
        <v>6</v>
      </c>
      <c r="K6" s="101">
        <v>7</v>
      </c>
      <c r="L6" s="101">
        <v>8</v>
      </c>
      <c r="M6" s="101">
        <v>9</v>
      </c>
      <c r="N6" s="101">
        <v>10</v>
      </c>
      <c r="O6" s="101">
        <v>11</v>
      </c>
      <c r="P6" s="101">
        <v>12</v>
      </c>
      <c r="Q6" s="101">
        <v>13</v>
      </c>
      <c r="R6" s="101">
        <v>14</v>
      </c>
      <c r="S6" s="101"/>
      <c r="T6" s="101">
        <v>15</v>
      </c>
      <c r="U6" s="101">
        <v>16</v>
      </c>
      <c r="V6" s="101">
        <v>17</v>
      </c>
      <c r="W6" s="101">
        <v>18</v>
      </c>
      <c r="X6" s="101">
        <v>19</v>
      </c>
      <c r="Y6" s="101">
        <v>20</v>
      </c>
      <c r="Z6" s="101">
        <v>21</v>
      </c>
      <c r="AA6" s="101">
        <v>22</v>
      </c>
      <c r="AB6" s="101">
        <v>23</v>
      </c>
      <c r="AC6" s="101">
        <v>24</v>
      </c>
    </row>
    <row r="7" spans="1:29" s="49" customFormat="1" ht="18" customHeight="1">
      <c r="A7" s="291" t="s">
        <v>13</v>
      </c>
      <c r="B7" s="285" t="s">
        <v>146</v>
      </c>
      <c r="C7" s="218" t="s">
        <v>38</v>
      </c>
      <c r="D7" s="224">
        <v>6</v>
      </c>
      <c r="E7" s="224">
        <v>0</v>
      </c>
      <c r="F7" s="224">
        <v>6</v>
      </c>
      <c r="G7" s="224">
        <f aca="true" t="shared" si="0" ref="G7:AC7">G9+G11+G13+G15+G17+G19+G21</f>
        <v>0</v>
      </c>
      <c r="H7" s="224">
        <f t="shared" si="0"/>
        <v>0</v>
      </c>
      <c r="I7" s="224">
        <v>0</v>
      </c>
      <c r="J7" s="224">
        <f t="shared" si="0"/>
        <v>0</v>
      </c>
      <c r="K7" s="224">
        <f t="shared" si="0"/>
        <v>0</v>
      </c>
      <c r="L7" s="224">
        <f t="shared" si="0"/>
        <v>0</v>
      </c>
      <c r="M7" s="224">
        <f t="shared" si="0"/>
        <v>0</v>
      </c>
      <c r="N7" s="224">
        <f t="shared" si="0"/>
        <v>0</v>
      </c>
      <c r="O7" s="224">
        <f t="shared" si="0"/>
        <v>0</v>
      </c>
      <c r="P7" s="224">
        <f t="shared" si="0"/>
        <v>0</v>
      </c>
      <c r="Q7" s="224">
        <f t="shared" si="0"/>
        <v>13</v>
      </c>
      <c r="R7" s="224">
        <f t="shared" si="0"/>
        <v>2</v>
      </c>
      <c r="S7" s="224">
        <f t="shared" si="0"/>
        <v>11</v>
      </c>
      <c r="T7" s="224">
        <f t="shared" si="0"/>
        <v>0</v>
      </c>
      <c r="U7" s="224">
        <f t="shared" si="0"/>
        <v>1</v>
      </c>
      <c r="V7" s="224">
        <f t="shared" si="0"/>
        <v>0</v>
      </c>
      <c r="W7" s="224">
        <f t="shared" si="0"/>
        <v>0</v>
      </c>
      <c r="X7" s="224">
        <f t="shared" si="0"/>
        <v>0</v>
      </c>
      <c r="Y7" s="224">
        <f t="shared" si="0"/>
        <v>1</v>
      </c>
      <c r="Z7" s="224">
        <f t="shared" si="0"/>
        <v>0</v>
      </c>
      <c r="AA7" s="224">
        <f t="shared" si="0"/>
        <v>0</v>
      </c>
      <c r="AB7" s="224">
        <f t="shared" si="0"/>
        <v>0</v>
      </c>
      <c r="AC7" s="224">
        <f t="shared" si="0"/>
        <v>0</v>
      </c>
    </row>
    <row r="8" spans="1:29" s="49" customFormat="1" ht="18" customHeight="1">
      <c r="A8" s="291"/>
      <c r="B8" s="287"/>
      <c r="C8" s="218" t="s">
        <v>19</v>
      </c>
      <c r="D8" s="224">
        <f aca="true" t="shared" si="1" ref="D8:D22">E8+F8</f>
        <v>17</v>
      </c>
      <c r="E8" s="224">
        <v>0</v>
      </c>
      <c r="F8" s="224">
        <f aca="true" t="shared" si="2" ref="F8:AC8">F10+F12+F14+F16+F18+F20+F22</f>
        <v>17</v>
      </c>
      <c r="G8" s="224">
        <f t="shared" si="2"/>
        <v>0</v>
      </c>
      <c r="H8" s="224">
        <f t="shared" si="2"/>
        <v>0</v>
      </c>
      <c r="I8" s="224">
        <v>0</v>
      </c>
      <c r="J8" s="224">
        <f t="shared" si="2"/>
        <v>0</v>
      </c>
      <c r="K8" s="224">
        <f t="shared" si="2"/>
        <v>0</v>
      </c>
      <c r="L8" s="224">
        <f t="shared" si="2"/>
        <v>0</v>
      </c>
      <c r="M8" s="224">
        <f t="shared" si="2"/>
        <v>0</v>
      </c>
      <c r="N8" s="224">
        <f t="shared" si="2"/>
        <v>0</v>
      </c>
      <c r="O8" s="224">
        <f t="shared" si="2"/>
        <v>0</v>
      </c>
      <c r="P8" s="224">
        <f t="shared" si="2"/>
        <v>0</v>
      </c>
      <c r="Q8" s="224">
        <f t="shared" si="2"/>
        <v>37</v>
      </c>
      <c r="R8" s="224">
        <f t="shared" si="2"/>
        <v>10</v>
      </c>
      <c r="S8" s="224">
        <f t="shared" si="2"/>
        <v>27</v>
      </c>
      <c r="T8" s="224">
        <f t="shared" si="2"/>
        <v>0</v>
      </c>
      <c r="U8" s="224">
        <f t="shared" si="2"/>
        <v>6</v>
      </c>
      <c r="V8" s="224">
        <f t="shared" si="2"/>
        <v>0</v>
      </c>
      <c r="W8" s="224">
        <f t="shared" si="2"/>
        <v>0</v>
      </c>
      <c r="X8" s="224">
        <f t="shared" si="2"/>
        <v>0</v>
      </c>
      <c r="Y8" s="224">
        <f t="shared" si="2"/>
        <v>4</v>
      </c>
      <c r="Z8" s="224">
        <f t="shared" si="2"/>
        <v>0</v>
      </c>
      <c r="AA8" s="224">
        <f t="shared" si="2"/>
        <v>0</v>
      </c>
      <c r="AB8" s="224">
        <f t="shared" si="2"/>
        <v>0</v>
      </c>
      <c r="AC8" s="224">
        <f t="shared" si="2"/>
        <v>0</v>
      </c>
    </row>
    <row r="9" spans="1:29" s="26" customFormat="1" ht="18" customHeight="1">
      <c r="A9" s="280" t="s">
        <v>7</v>
      </c>
      <c r="B9" s="254" t="s">
        <v>147</v>
      </c>
      <c r="C9" s="215" t="s">
        <v>38</v>
      </c>
      <c r="D9" s="224">
        <f t="shared" si="1"/>
        <v>3</v>
      </c>
      <c r="E9" s="224">
        <f aca="true" t="shared" si="3" ref="E9:E22">G9+H9+I9+J9+K9+L9+M9+N9+O9+P9</f>
        <v>0</v>
      </c>
      <c r="F9" s="223">
        <v>3</v>
      </c>
      <c r="G9" s="223">
        <v>0</v>
      </c>
      <c r="H9" s="223">
        <v>0</v>
      </c>
      <c r="I9" s="223">
        <v>0</v>
      </c>
      <c r="J9" s="223">
        <v>0</v>
      </c>
      <c r="K9" s="223">
        <v>0</v>
      </c>
      <c r="L9" s="223">
        <v>0</v>
      </c>
      <c r="M9" s="223">
        <v>0</v>
      </c>
      <c r="N9" s="223">
        <v>0</v>
      </c>
      <c r="O9" s="223">
        <v>0</v>
      </c>
      <c r="P9" s="223">
        <v>0</v>
      </c>
      <c r="Q9" s="104">
        <v>5</v>
      </c>
      <c r="R9" s="47">
        <v>1</v>
      </c>
      <c r="S9" s="47">
        <v>4</v>
      </c>
      <c r="T9" s="47">
        <v>0</v>
      </c>
      <c r="U9" s="47">
        <v>1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104">
        <v>0</v>
      </c>
    </row>
    <row r="10" spans="1:29" s="26" customFormat="1" ht="18" customHeight="1">
      <c r="A10" s="280"/>
      <c r="B10" s="255"/>
      <c r="C10" s="215" t="s">
        <v>19</v>
      </c>
      <c r="D10" s="224">
        <f t="shared" si="1"/>
        <v>8</v>
      </c>
      <c r="E10" s="224">
        <f t="shared" si="3"/>
        <v>0</v>
      </c>
      <c r="F10" s="223">
        <v>8</v>
      </c>
      <c r="G10" s="223">
        <v>0</v>
      </c>
      <c r="H10" s="223">
        <v>0</v>
      </c>
      <c r="I10" s="223">
        <v>0</v>
      </c>
      <c r="J10" s="223">
        <v>0</v>
      </c>
      <c r="K10" s="223">
        <v>0</v>
      </c>
      <c r="L10" s="223">
        <v>0</v>
      </c>
      <c r="M10" s="223">
        <v>0</v>
      </c>
      <c r="N10" s="223">
        <v>0</v>
      </c>
      <c r="O10" s="223">
        <v>0</v>
      </c>
      <c r="P10" s="223">
        <v>0</v>
      </c>
      <c r="Q10" s="104">
        <v>14</v>
      </c>
      <c r="R10" s="47">
        <v>6</v>
      </c>
      <c r="S10" s="47">
        <v>8</v>
      </c>
      <c r="T10" s="47">
        <v>0</v>
      </c>
      <c r="U10" s="47">
        <v>6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104">
        <v>0</v>
      </c>
    </row>
    <row r="11" spans="1:29" s="26" customFormat="1" ht="18" customHeight="1">
      <c r="A11" s="280" t="s">
        <v>8</v>
      </c>
      <c r="B11" s="254" t="s">
        <v>148</v>
      </c>
      <c r="C11" s="215" t="s">
        <v>38</v>
      </c>
      <c r="D11" s="224">
        <f t="shared" si="1"/>
        <v>1</v>
      </c>
      <c r="E11" s="224">
        <f t="shared" si="3"/>
        <v>0</v>
      </c>
      <c r="F11" s="223">
        <v>1</v>
      </c>
      <c r="G11" s="223">
        <v>0</v>
      </c>
      <c r="H11" s="223">
        <v>0</v>
      </c>
      <c r="I11" s="223">
        <v>0</v>
      </c>
      <c r="J11" s="223">
        <v>0</v>
      </c>
      <c r="K11" s="223">
        <v>0</v>
      </c>
      <c r="L11" s="223">
        <v>0</v>
      </c>
      <c r="M11" s="223">
        <v>0</v>
      </c>
      <c r="N11" s="223">
        <v>0</v>
      </c>
      <c r="O11" s="223">
        <v>0</v>
      </c>
      <c r="P11" s="223">
        <v>0</v>
      </c>
      <c r="Q11" s="104">
        <v>3</v>
      </c>
      <c r="R11" s="47">
        <v>0</v>
      </c>
      <c r="S11" s="47">
        <v>3</v>
      </c>
      <c r="T11" s="223">
        <v>0</v>
      </c>
      <c r="U11" s="223">
        <v>0</v>
      </c>
      <c r="V11" s="223">
        <v>0</v>
      </c>
      <c r="W11" s="223">
        <v>0</v>
      </c>
      <c r="X11" s="223">
        <v>0</v>
      </c>
      <c r="Y11" s="223">
        <v>0</v>
      </c>
      <c r="Z11" s="223">
        <v>0</v>
      </c>
      <c r="AA11" s="223">
        <v>0</v>
      </c>
      <c r="AB11" s="223">
        <v>0</v>
      </c>
      <c r="AC11" s="104">
        <v>0</v>
      </c>
    </row>
    <row r="12" spans="1:29" s="26" customFormat="1" ht="18" customHeight="1">
      <c r="A12" s="280"/>
      <c r="B12" s="255"/>
      <c r="C12" s="215" t="s">
        <v>19</v>
      </c>
      <c r="D12" s="224">
        <f t="shared" si="1"/>
        <v>2</v>
      </c>
      <c r="E12" s="224">
        <f t="shared" si="3"/>
        <v>0</v>
      </c>
      <c r="F12" s="223">
        <v>2</v>
      </c>
      <c r="G12" s="223">
        <v>0</v>
      </c>
      <c r="H12" s="223">
        <v>0</v>
      </c>
      <c r="I12" s="223">
        <v>0</v>
      </c>
      <c r="J12" s="223">
        <v>0</v>
      </c>
      <c r="K12" s="223">
        <v>0</v>
      </c>
      <c r="L12" s="223">
        <v>0</v>
      </c>
      <c r="M12" s="223">
        <v>0</v>
      </c>
      <c r="N12" s="223">
        <v>0</v>
      </c>
      <c r="O12" s="223">
        <v>0</v>
      </c>
      <c r="P12" s="223">
        <v>0</v>
      </c>
      <c r="Q12" s="104">
        <v>12</v>
      </c>
      <c r="R12" s="47">
        <v>0</v>
      </c>
      <c r="S12" s="47">
        <v>12</v>
      </c>
      <c r="T12" s="223">
        <v>0</v>
      </c>
      <c r="U12" s="223">
        <v>0</v>
      </c>
      <c r="V12" s="223">
        <v>0</v>
      </c>
      <c r="W12" s="223">
        <v>0</v>
      </c>
      <c r="X12" s="223">
        <v>0</v>
      </c>
      <c r="Y12" s="223">
        <v>0</v>
      </c>
      <c r="Z12" s="223">
        <v>0</v>
      </c>
      <c r="AA12" s="223">
        <v>0</v>
      </c>
      <c r="AB12" s="223">
        <v>0</v>
      </c>
      <c r="AC12" s="104">
        <v>0</v>
      </c>
    </row>
    <row r="13" spans="1:29" s="26" customFormat="1" ht="18" customHeight="1">
      <c r="A13" s="280" t="s">
        <v>21</v>
      </c>
      <c r="B13" s="254" t="s">
        <v>149</v>
      </c>
      <c r="C13" s="215" t="s">
        <v>38</v>
      </c>
      <c r="D13" s="224">
        <f t="shared" si="1"/>
        <v>0</v>
      </c>
      <c r="E13" s="224">
        <f t="shared" si="3"/>
        <v>0</v>
      </c>
      <c r="F13" s="223">
        <v>0</v>
      </c>
      <c r="G13" s="223">
        <v>0</v>
      </c>
      <c r="H13" s="223">
        <v>0</v>
      </c>
      <c r="I13" s="223">
        <v>0</v>
      </c>
      <c r="J13" s="223">
        <v>0</v>
      </c>
      <c r="K13" s="223">
        <v>0</v>
      </c>
      <c r="L13" s="223">
        <v>0</v>
      </c>
      <c r="M13" s="223">
        <v>0</v>
      </c>
      <c r="N13" s="223">
        <v>0</v>
      </c>
      <c r="O13" s="223">
        <v>0</v>
      </c>
      <c r="P13" s="223">
        <v>0</v>
      </c>
      <c r="Q13" s="223">
        <v>0</v>
      </c>
      <c r="R13" s="223">
        <v>0</v>
      </c>
      <c r="S13" s="223">
        <v>0</v>
      </c>
      <c r="T13" s="223">
        <v>0</v>
      </c>
      <c r="U13" s="223">
        <v>0</v>
      </c>
      <c r="V13" s="223">
        <v>0</v>
      </c>
      <c r="W13" s="223">
        <v>0</v>
      </c>
      <c r="X13" s="223">
        <v>0</v>
      </c>
      <c r="Y13" s="223">
        <v>0</v>
      </c>
      <c r="Z13" s="223">
        <v>0</v>
      </c>
      <c r="AA13" s="223">
        <v>0</v>
      </c>
      <c r="AB13" s="223">
        <v>0</v>
      </c>
      <c r="AC13" s="47">
        <v>0</v>
      </c>
    </row>
    <row r="14" spans="1:29" s="26" customFormat="1" ht="18" customHeight="1">
      <c r="A14" s="280"/>
      <c r="B14" s="255"/>
      <c r="C14" s="215" t="s">
        <v>19</v>
      </c>
      <c r="D14" s="224">
        <f t="shared" si="1"/>
        <v>0</v>
      </c>
      <c r="E14" s="224">
        <f t="shared" si="3"/>
        <v>0</v>
      </c>
      <c r="F14" s="223">
        <v>0</v>
      </c>
      <c r="G14" s="223">
        <v>0</v>
      </c>
      <c r="H14" s="223">
        <v>0</v>
      </c>
      <c r="I14" s="223">
        <v>0</v>
      </c>
      <c r="J14" s="223">
        <v>0</v>
      </c>
      <c r="K14" s="223">
        <v>0</v>
      </c>
      <c r="L14" s="223">
        <v>0</v>
      </c>
      <c r="M14" s="223">
        <v>0</v>
      </c>
      <c r="N14" s="223">
        <v>0</v>
      </c>
      <c r="O14" s="223">
        <v>0</v>
      </c>
      <c r="P14" s="223">
        <v>0</v>
      </c>
      <c r="Q14" s="223">
        <v>0</v>
      </c>
      <c r="R14" s="223">
        <v>0</v>
      </c>
      <c r="S14" s="223">
        <v>0</v>
      </c>
      <c r="T14" s="223">
        <v>0</v>
      </c>
      <c r="U14" s="223">
        <v>0</v>
      </c>
      <c r="V14" s="223">
        <v>0</v>
      </c>
      <c r="W14" s="223">
        <v>0</v>
      </c>
      <c r="X14" s="223">
        <v>0</v>
      </c>
      <c r="Y14" s="223">
        <v>0</v>
      </c>
      <c r="Z14" s="223">
        <v>0</v>
      </c>
      <c r="AA14" s="223">
        <v>0</v>
      </c>
      <c r="AB14" s="223">
        <v>0</v>
      </c>
      <c r="AC14" s="104">
        <v>0</v>
      </c>
    </row>
    <row r="15" spans="1:29" s="26" customFormat="1" ht="18" customHeight="1">
      <c r="A15" s="280" t="s">
        <v>22</v>
      </c>
      <c r="B15" s="254" t="s">
        <v>150</v>
      </c>
      <c r="C15" s="215" t="s">
        <v>38</v>
      </c>
      <c r="D15" s="224">
        <f t="shared" si="1"/>
        <v>0</v>
      </c>
      <c r="E15" s="224">
        <f t="shared" si="3"/>
        <v>0</v>
      </c>
      <c r="F15" s="223">
        <v>0</v>
      </c>
      <c r="G15" s="223">
        <v>0</v>
      </c>
      <c r="H15" s="223">
        <v>0</v>
      </c>
      <c r="I15" s="223">
        <v>0</v>
      </c>
      <c r="J15" s="223">
        <v>0</v>
      </c>
      <c r="K15" s="223">
        <v>0</v>
      </c>
      <c r="L15" s="223">
        <v>0</v>
      </c>
      <c r="M15" s="223">
        <v>0</v>
      </c>
      <c r="N15" s="223">
        <v>0</v>
      </c>
      <c r="O15" s="223">
        <v>0</v>
      </c>
      <c r="P15" s="223">
        <v>0</v>
      </c>
      <c r="Q15" s="223">
        <v>0</v>
      </c>
      <c r="R15" s="223">
        <v>0</v>
      </c>
      <c r="S15" s="223">
        <v>0</v>
      </c>
      <c r="T15" s="223">
        <v>0</v>
      </c>
      <c r="U15" s="223">
        <v>0</v>
      </c>
      <c r="V15" s="223">
        <v>0</v>
      </c>
      <c r="W15" s="223">
        <v>0</v>
      </c>
      <c r="X15" s="223">
        <v>0</v>
      </c>
      <c r="Y15" s="223">
        <v>0</v>
      </c>
      <c r="Z15" s="223">
        <v>0</v>
      </c>
      <c r="AA15" s="223">
        <v>0</v>
      </c>
      <c r="AB15" s="223">
        <v>0</v>
      </c>
      <c r="AC15" s="104">
        <f>Q15</f>
        <v>0</v>
      </c>
    </row>
    <row r="16" spans="1:29" s="26" customFormat="1" ht="18" customHeight="1">
      <c r="A16" s="280"/>
      <c r="B16" s="255"/>
      <c r="C16" s="215" t="s">
        <v>19</v>
      </c>
      <c r="D16" s="224">
        <f t="shared" si="1"/>
        <v>0</v>
      </c>
      <c r="E16" s="224">
        <f t="shared" si="3"/>
        <v>0</v>
      </c>
      <c r="F16" s="223">
        <v>0</v>
      </c>
      <c r="G16" s="223">
        <v>0</v>
      </c>
      <c r="H16" s="223">
        <v>0</v>
      </c>
      <c r="I16" s="223">
        <v>0</v>
      </c>
      <c r="J16" s="223">
        <v>0</v>
      </c>
      <c r="K16" s="223">
        <v>0</v>
      </c>
      <c r="L16" s="223">
        <v>0</v>
      </c>
      <c r="M16" s="223">
        <v>0</v>
      </c>
      <c r="N16" s="223">
        <v>0</v>
      </c>
      <c r="O16" s="223">
        <v>0</v>
      </c>
      <c r="P16" s="223">
        <v>0</v>
      </c>
      <c r="Q16" s="223">
        <v>0</v>
      </c>
      <c r="R16" s="223">
        <v>0</v>
      </c>
      <c r="S16" s="223">
        <v>0</v>
      </c>
      <c r="T16" s="223">
        <v>0</v>
      </c>
      <c r="U16" s="223">
        <v>0</v>
      </c>
      <c r="V16" s="223">
        <v>0</v>
      </c>
      <c r="W16" s="223">
        <v>0</v>
      </c>
      <c r="X16" s="223">
        <v>0</v>
      </c>
      <c r="Y16" s="223">
        <v>0</v>
      </c>
      <c r="Z16" s="223">
        <v>0</v>
      </c>
      <c r="AA16" s="223">
        <v>0</v>
      </c>
      <c r="AB16" s="223">
        <v>0</v>
      </c>
      <c r="AC16" s="104">
        <f>Q16</f>
        <v>0</v>
      </c>
    </row>
    <row r="17" spans="1:29" s="26" customFormat="1" ht="18" customHeight="1">
      <c r="A17" s="280" t="s">
        <v>23</v>
      </c>
      <c r="B17" s="254" t="s">
        <v>151</v>
      </c>
      <c r="C17" s="215" t="s">
        <v>38</v>
      </c>
      <c r="D17" s="224">
        <v>2</v>
      </c>
      <c r="E17" s="224">
        <v>0</v>
      </c>
      <c r="F17" s="223">
        <v>1</v>
      </c>
      <c r="G17" s="223">
        <v>0</v>
      </c>
      <c r="H17" s="82">
        <v>0</v>
      </c>
      <c r="I17" s="223">
        <v>1</v>
      </c>
      <c r="J17" s="223">
        <v>0</v>
      </c>
      <c r="K17" s="223">
        <v>0</v>
      </c>
      <c r="L17" s="223">
        <v>0</v>
      </c>
      <c r="M17" s="223">
        <v>0</v>
      </c>
      <c r="N17" s="223">
        <v>0</v>
      </c>
      <c r="O17" s="223">
        <v>0</v>
      </c>
      <c r="P17" s="223">
        <v>0</v>
      </c>
      <c r="Q17" s="104">
        <v>4</v>
      </c>
      <c r="R17" s="47">
        <v>1</v>
      </c>
      <c r="S17" s="47">
        <v>3</v>
      </c>
      <c r="T17" s="223">
        <v>0</v>
      </c>
      <c r="U17" s="223">
        <v>0</v>
      </c>
      <c r="V17" s="47">
        <v>0</v>
      </c>
      <c r="W17" s="223">
        <v>0</v>
      </c>
      <c r="X17" s="223">
        <v>0</v>
      </c>
      <c r="Y17" s="223">
        <v>1</v>
      </c>
      <c r="Z17" s="223">
        <v>0</v>
      </c>
      <c r="AA17" s="223">
        <v>0</v>
      </c>
      <c r="AB17" s="223">
        <v>0</v>
      </c>
      <c r="AC17" s="104">
        <v>0</v>
      </c>
    </row>
    <row r="18" spans="1:29" s="26" customFormat="1" ht="18" customHeight="1">
      <c r="A18" s="280"/>
      <c r="B18" s="255"/>
      <c r="C18" s="215" t="s">
        <v>19</v>
      </c>
      <c r="D18" s="224">
        <f t="shared" si="1"/>
        <v>7</v>
      </c>
      <c r="E18" s="224">
        <v>0</v>
      </c>
      <c r="F18" s="223">
        <v>7</v>
      </c>
      <c r="G18" s="223">
        <v>0</v>
      </c>
      <c r="H18" s="82">
        <v>0</v>
      </c>
      <c r="I18" s="223">
        <v>4</v>
      </c>
      <c r="J18" s="223">
        <v>0</v>
      </c>
      <c r="K18" s="223">
        <v>0</v>
      </c>
      <c r="L18" s="223">
        <v>0</v>
      </c>
      <c r="M18" s="223">
        <v>0</v>
      </c>
      <c r="N18" s="223">
        <v>0</v>
      </c>
      <c r="O18" s="223">
        <v>0</v>
      </c>
      <c r="P18" s="223">
        <v>0</v>
      </c>
      <c r="Q18" s="104">
        <v>9</v>
      </c>
      <c r="R18" s="47">
        <v>4</v>
      </c>
      <c r="S18" s="47">
        <v>5</v>
      </c>
      <c r="T18" s="223">
        <v>0</v>
      </c>
      <c r="U18" s="223">
        <v>0</v>
      </c>
      <c r="V18" s="47">
        <v>0</v>
      </c>
      <c r="W18" s="223">
        <v>0</v>
      </c>
      <c r="X18" s="223">
        <v>0</v>
      </c>
      <c r="Y18" s="223">
        <v>4</v>
      </c>
      <c r="Z18" s="223">
        <v>0</v>
      </c>
      <c r="AA18" s="223">
        <v>0</v>
      </c>
      <c r="AB18" s="223">
        <v>0</v>
      </c>
      <c r="AC18" s="104">
        <v>0</v>
      </c>
    </row>
    <row r="19" spans="1:29" s="26" customFormat="1" ht="18" customHeight="1">
      <c r="A19" s="280" t="s">
        <v>24</v>
      </c>
      <c r="B19" s="254" t="s">
        <v>152</v>
      </c>
      <c r="C19" s="215" t="s">
        <v>38</v>
      </c>
      <c r="D19" s="224">
        <f t="shared" si="1"/>
        <v>0</v>
      </c>
      <c r="E19" s="224">
        <f t="shared" si="3"/>
        <v>0</v>
      </c>
      <c r="F19" s="223">
        <v>0</v>
      </c>
      <c r="G19" s="223">
        <v>0</v>
      </c>
      <c r="H19" s="223">
        <v>0</v>
      </c>
      <c r="I19" s="223">
        <v>0</v>
      </c>
      <c r="J19" s="223">
        <v>0</v>
      </c>
      <c r="K19" s="223">
        <v>0</v>
      </c>
      <c r="L19" s="223">
        <v>0</v>
      </c>
      <c r="M19" s="223">
        <v>0</v>
      </c>
      <c r="N19" s="223">
        <v>0</v>
      </c>
      <c r="O19" s="223">
        <v>0</v>
      </c>
      <c r="P19" s="223">
        <v>0</v>
      </c>
      <c r="Q19" s="104">
        <v>1</v>
      </c>
      <c r="R19" s="47">
        <v>0</v>
      </c>
      <c r="S19" s="47">
        <v>1</v>
      </c>
      <c r="T19" s="223">
        <v>0</v>
      </c>
      <c r="U19" s="223">
        <v>0</v>
      </c>
      <c r="V19" s="223">
        <v>0</v>
      </c>
      <c r="W19" s="223">
        <v>0</v>
      </c>
      <c r="X19" s="223">
        <v>0</v>
      </c>
      <c r="Y19" s="223">
        <v>0</v>
      </c>
      <c r="Z19" s="223">
        <v>0</v>
      </c>
      <c r="AA19" s="223">
        <v>0</v>
      </c>
      <c r="AB19" s="223">
        <v>0</v>
      </c>
      <c r="AC19" s="104">
        <v>0</v>
      </c>
    </row>
    <row r="20" spans="1:29" s="26" customFormat="1" ht="18" customHeight="1">
      <c r="A20" s="280"/>
      <c r="B20" s="255"/>
      <c r="C20" s="215" t="s">
        <v>19</v>
      </c>
      <c r="D20" s="224">
        <f t="shared" si="1"/>
        <v>0</v>
      </c>
      <c r="E20" s="224">
        <f t="shared" si="3"/>
        <v>0</v>
      </c>
      <c r="F20" s="223">
        <v>0</v>
      </c>
      <c r="G20" s="223">
        <v>0</v>
      </c>
      <c r="H20" s="223">
        <v>0</v>
      </c>
      <c r="I20" s="223">
        <v>0</v>
      </c>
      <c r="J20" s="223">
        <v>0</v>
      </c>
      <c r="K20" s="223">
        <v>0</v>
      </c>
      <c r="L20" s="223">
        <v>0</v>
      </c>
      <c r="M20" s="223">
        <v>0</v>
      </c>
      <c r="N20" s="223">
        <v>0</v>
      </c>
      <c r="O20" s="223">
        <v>0</v>
      </c>
      <c r="P20" s="223">
        <v>0</v>
      </c>
      <c r="Q20" s="104">
        <v>2</v>
      </c>
      <c r="R20" s="47">
        <v>0</v>
      </c>
      <c r="S20" s="47">
        <v>2</v>
      </c>
      <c r="T20" s="223">
        <v>0</v>
      </c>
      <c r="U20" s="223">
        <v>0</v>
      </c>
      <c r="V20" s="223">
        <v>0</v>
      </c>
      <c r="W20" s="223">
        <v>0</v>
      </c>
      <c r="X20" s="223">
        <v>0</v>
      </c>
      <c r="Y20" s="223">
        <v>0</v>
      </c>
      <c r="Z20" s="223">
        <v>0</v>
      </c>
      <c r="AA20" s="223">
        <v>0</v>
      </c>
      <c r="AB20" s="223">
        <v>0</v>
      </c>
      <c r="AC20" s="104">
        <v>0</v>
      </c>
    </row>
    <row r="21" spans="1:29" s="26" customFormat="1" ht="18" customHeight="1">
      <c r="A21" s="280" t="s">
        <v>25</v>
      </c>
      <c r="B21" s="254" t="s">
        <v>153</v>
      </c>
      <c r="C21" s="215" t="s">
        <v>38</v>
      </c>
      <c r="D21" s="224">
        <f t="shared" si="1"/>
        <v>0</v>
      </c>
      <c r="E21" s="224">
        <f t="shared" si="3"/>
        <v>0</v>
      </c>
      <c r="F21" s="223">
        <v>0</v>
      </c>
      <c r="G21" s="223">
        <v>0</v>
      </c>
      <c r="H21" s="223">
        <v>0</v>
      </c>
      <c r="I21" s="223">
        <v>0</v>
      </c>
      <c r="J21" s="223">
        <v>0</v>
      </c>
      <c r="K21" s="223">
        <v>0</v>
      </c>
      <c r="L21" s="223">
        <v>0</v>
      </c>
      <c r="M21" s="223">
        <v>0</v>
      </c>
      <c r="N21" s="223">
        <v>0</v>
      </c>
      <c r="O21" s="223">
        <v>0</v>
      </c>
      <c r="P21" s="223">
        <v>0</v>
      </c>
      <c r="Q21" s="104">
        <v>0</v>
      </c>
      <c r="R21" s="47">
        <v>0</v>
      </c>
      <c r="S21" s="47">
        <v>0</v>
      </c>
      <c r="T21" s="223">
        <v>0</v>
      </c>
      <c r="U21" s="223">
        <v>0</v>
      </c>
      <c r="V21" s="223">
        <v>0</v>
      </c>
      <c r="W21" s="223">
        <v>0</v>
      </c>
      <c r="X21" s="223">
        <v>0</v>
      </c>
      <c r="Y21" s="223">
        <v>0</v>
      </c>
      <c r="Z21" s="223">
        <v>0</v>
      </c>
      <c r="AA21" s="223">
        <v>0</v>
      </c>
      <c r="AB21" s="223">
        <v>0</v>
      </c>
      <c r="AC21" s="104">
        <v>0</v>
      </c>
    </row>
    <row r="22" spans="1:29" s="26" customFormat="1" ht="18" customHeight="1">
      <c r="A22" s="280"/>
      <c r="B22" s="255"/>
      <c r="C22" s="215" t="s">
        <v>19</v>
      </c>
      <c r="D22" s="224">
        <f t="shared" si="1"/>
        <v>0</v>
      </c>
      <c r="E22" s="224">
        <f t="shared" si="3"/>
        <v>0</v>
      </c>
      <c r="F22" s="223">
        <v>0</v>
      </c>
      <c r="G22" s="223">
        <v>0</v>
      </c>
      <c r="H22" s="223">
        <v>0</v>
      </c>
      <c r="I22" s="223">
        <v>0</v>
      </c>
      <c r="J22" s="223">
        <v>0</v>
      </c>
      <c r="K22" s="223">
        <v>0</v>
      </c>
      <c r="L22" s="223">
        <v>0</v>
      </c>
      <c r="M22" s="223">
        <v>0</v>
      </c>
      <c r="N22" s="223">
        <v>0</v>
      </c>
      <c r="O22" s="223">
        <v>0</v>
      </c>
      <c r="P22" s="223">
        <v>0</v>
      </c>
      <c r="Q22" s="104">
        <v>0</v>
      </c>
      <c r="R22" s="47">
        <v>0</v>
      </c>
      <c r="S22" s="47">
        <v>0</v>
      </c>
      <c r="T22" s="223">
        <v>0</v>
      </c>
      <c r="U22" s="223">
        <v>0</v>
      </c>
      <c r="V22" s="223">
        <v>0</v>
      </c>
      <c r="W22" s="223">
        <v>0</v>
      </c>
      <c r="X22" s="223">
        <v>0</v>
      </c>
      <c r="Y22" s="223">
        <v>0</v>
      </c>
      <c r="Z22" s="223">
        <v>0</v>
      </c>
      <c r="AA22" s="223">
        <v>0</v>
      </c>
      <c r="AB22" s="223">
        <v>0</v>
      </c>
      <c r="AC22" s="104">
        <v>0</v>
      </c>
    </row>
  </sheetData>
  <sheetProtection/>
  <mergeCells count="26">
    <mergeCell ref="S4:AC4"/>
    <mergeCell ref="F4:P4"/>
    <mergeCell ref="A4:A5"/>
    <mergeCell ref="B4:B5"/>
    <mergeCell ref="D4:D5"/>
    <mergeCell ref="Q4:Q5"/>
    <mergeCell ref="E4:E5"/>
    <mergeCell ref="R4:R5"/>
    <mergeCell ref="A17:A18"/>
    <mergeCell ref="B17:B18"/>
    <mergeCell ref="A7:A8"/>
    <mergeCell ref="B7:B8"/>
    <mergeCell ref="A9:A10"/>
    <mergeCell ref="B9:B10"/>
    <mergeCell ref="A11:A12"/>
    <mergeCell ref="B11:B12"/>
    <mergeCell ref="A19:A20"/>
    <mergeCell ref="B19:B20"/>
    <mergeCell ref="A21:A22"/>
    <mergeCell ref="B21:B22"/>
    <mergeCell ref="A1:AC1"/>
    <mergeCell ref="A2:AC2"/>
    <mergeCell ref="A13:A14"/>
    <mergeCell ref="B13:B14"/>
    <mergeCell ref="A15:A16"/>
    <mergeCell ref="B15:B16"/>
  </mergeCells>
  <printOptions/>
  <pageMargins left="0.2362204724409449" right="0.2362204724409449" top="0.4330708661417323" bottom="0.7480314960629921" header="0.31496062992125984" footer="0.31496062992125984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2:S27"/>
  <sheetViews>
    <sheetView zoomScalePageLayoutView="0" workbookViewId="0" topLeftCell="A10">
      <selection activeCell="L27" sqref="L27"/>
    </sheetView>
  </sheetViews>
  <sheetFormatPr defaultColWidth="9.00390625" defaultRowHeight="15"/>
  <cols>
    <col min="1" max="1" width="4.140625" style="105" customWidth="1"/>
    <col min="2" max="2" width="18.140625" style="105" customWidth="1"/>
    <col min="3" max="3" width="16.00390625" style="106" customWidth="1"/>
    <col min="4" max="4" width="11.00390625" style="106" customWidth="1"/>
    <col min="5" max="5" width="12.8515625" style="106" customWidth="1"/>
    <col min="6" max="6" width="11.8515625" style="106" customWidth="1"/>
    <col min="7" max="7" width="10.28125" style="106" customWidth="1"/>
    <col min="8" max="8" width="12.28125" style="106" customWidth="1"/>
    <col min="9" max="9" width="12.00390625" style="106" customWidth="1"/>
    <col min="10" max="10" width="11.57421875" style="106" customWidth="1"/>
    <col min="11" max="12" width="12.421875" style="106" customWidth="1"/>
    <col min="13" max="14" width="7.140625" style="106" customWidth="1"/>
    <col min="15" max="15" width="6.00390625" style="106" customWidth="1"/>
    <col min="16" max="16" width="13.7109375" style="105" customWidth="1"/>
    <col min="17" max="16384" width="9.00390625" style="105" customWidth="1"/>
  </cols>
  <sheetData>
    <row r="1" ht="9.75" customHeight="1"/>
    <row r="2" spans="1:16" ht="16.5">
      <c r="A2" s="300" t="s">
        <v>257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107"/>
    </row>
    <row r="3" spans="1:16" ht="16.5">
      <c r="A3" s="306" t="str">
        <f>'MẪU 7.1'!A2:O2</f>
        <v>(Kèm theo tờ trình số     Ttr - UBND, ngày        tháng        năm 2023    của UBND xã Hà Mòn)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108"/>
    </row>
    <row r="4" spans="1:16" ht="11.25" customHeight="1">
      <c r="A4" s="109"/>
      <c r="B4" s="108"/>
      <c r="C4" s="108"/>
      <c r="D4" s="108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8"/>
    </row>
    <row r="5" spans="1:16" ht="14.25" customHeight="1">
      <c r="A5" s="301" t="s">
        <v>0</v>
      </c>
      <c r="B5" s="302" t="s">
        <v>181</v>
      </c>
      <c r="C5" s="303"/>
      <c r="D5" s="310" t="s">
        <v>128</v>
      </c>
      <c r="E5" s="301" t="s">
        <v>96</v>
      </c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111"/>
    </row>
    <row r="6" spans="1:17" ht="61.5" customHeight="1">
      <c r="A6" s="301"/>
      <c r="B6" s="304"/>
      <c r="C6" s="305"/>
      <c r="D6" s="311"/>
      <c r="E6" s="110" t="s">
        <v>125</v>
      </c>
      <c r="F6" s="110" t="s">
        <v>69</v>
      </c>
      <c r="G6" s="110" t="s">
        <v>70</v>
      </c>
      <c r="H6" s="110" t="s">
        <v>71</v>
      </c>
      <c r="I6" s="110" t="s">
        <v>72</v>
      </c>
      <c r="J6" s="110" t="s">
        <v>73</v>
      </c>
      <c r="K6" s="110" t="s">
        <v>74</v>
      </c>
      <c r="L6" s="110" t="s">
        <v>126</v>
      </c>
      <c r="M6" s="110" t="s">
        <v>127</v>
      </c>
      <c r="N6" s="110" t="s">
        <v>105</v>
      </c>
      <c r="O6" s="110" t="s">
        <v>106</v>
      </c>
      <c r="P6" s="111"/>
      <c r="Q6" s="112"/>
    </row>
    <row r="7" spans="1:16" ht="15">
      <c r="A7" s="113" t="s">
        <v>5</v>
      </c>
      <c r="B7" s="113" t="s">
        <v>4</v>
      </c>
      <c r="C7" s="113"/>
      <c r="D7" s="113" t="s">
        <v>129</v>
      </c>
      <c r="E7" s="113">
        <v>1</v>
      </c>
      <c r="F7" s="113">
        <v>2</v>
      </c>
      <c r="G7" s="113">
        <v>3</v>
      </c>
      <c r="H7" s="113">
        <v>4</v>
      </c>
      <c r="I7" s="113">
        <v>5</v>
      </c>
      <c r="J7" s="113">
        <v>6</v>
      </c>
      <c r="K7" s="113">
        <v>7</v>
      </c>
      <c r="L7" s="113">
        <v>8</v>
      </c>
      <c r="M7" s="113">
        <v>9</v>
      </c>
      <c r="N7" s="113">
        <v>10</v>
      </c>
      <c r="O7" s="113">
        <v>11</v>
      </c>
      <c r="P7" s="114"/>
    </row>
    <row r="8" spans="1:16" ht="14.25" customHeight="1">
      <c r="A8" s="110" t="s">
        <v>14</v>
      </c>
      <c r="B8" s="307" t="s">
        <v>20</v>
      </c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9"/>
      <c r="P8" s="115"/>
    </row>
    <row r="9" spans="1:16" s="119" customFormat="1" ht="21.75" customHeight="1">
      <c r="A9" s="312">
        <v>1</v>
      </c>
      <c r="B9" s="254" t="s">
        <v>147</v>
      </c>
      <c r="C9" s="124" t="s">
        <v>2</v>
      </c>
      <c r="D9" s="124">
        <v>3</v>
      </c>
      <c r="E9" s="124">
        <v>0</v>
      </c>
      <c r="F9" s="124">
        <f>'MẪU 7.11'!V46</f>
        <v>0</v>
      </c>
      <c r="G9" s="124">
        <v>0</v>
      </c>
      <c r="H9" s="124">
        <f>'MẪU 7.11'!X46</f>
        <v>0</v>
      </c>
      <c r="I9" s="124">
        <f>'MẪU 7.11'!Y46</f>
        <v>0</v>
      </c>
      <c r="J9" s="124">
        <f>'MẪU 7.11'!Z46</f>
        <v>0</v>
      </c>
      <c r="K9" s="124">
        <v>1</v>
      </c>
      <c r="L9" s="124">
        <v>2</v>
      </c>
      <c r="M9" s="124">
        <f>'MẪU 7.11'!AC46</f>
        <v>0</v>
      </c>
      <c r="N9" s="124">
        <f>'MẪU 7.11'!AD46</f>
        <v>0</v>
      </c>
      <c r="O9" s="124">
        <f>'MẪU 7.11'!AE46</f>
        <v>0</v>
      </c>
      <c r="P9" s="118"/>
    </row>
    <row r="10" spans="1:16" s="119" customFormat="1" ht="21.75" customHeight="1">
      <c r="A10" s="313"/>
      <c r="B10" s="255"/>
      <c r="C10" s="124" t="s">
        <v>3</v>
      </c>
      <c r="D10" s="124">
        <v>5</v>
      </c>
      <c r="E10" s="124">
        <v>0</v>
      </c>
      <c r="F10" s="124">
        <f>'MẪU 7.11'!V286</f>
        <v>0</v>
      </c>
      <c r="G10" s="124">
        <v>0</v>
      </c>
      <c r="H10" s="124">
        <f>'MẪU 7.11'!X286</f>
        <v>0</v>
      </c>
      <c r="I10" s="124">
        <f>'MẪU 7.11'!Y286</f>
        <v>0</v>
      </c>
      <c r="J10" s="124">
        <f>'MẪU 7.11'!Z286</f>
        <v>0</v>
      </c>
      <c r="K10" s="124">
        <v>1</v>
      </c>
      <c r="L10" s="124">
        <v>3</v>
      </c>
      <c r="M10" s="124">
        <v>1</v>
      </c>
      <c r="N10" s="124">
        <f>'MẪU 7.11'!AD286</f>
        <v>0</v>
      </c>
      <c r="O10" s="124">
        <f>'MẪU 7.11'!AE286</f>
        <v>0</v>
      </c>
      <c r="P10" s="118"/>
    </row>
    <row r="11" spans="1:16" s="119" customFormat="1" ht="21.75" customHeight="1">
      <c r="A11" s="312">
        <v>2</v>
      </c>
      <c r="B11" s="254" t="s">
        <v>148</v>
      </c>
      <c r="C11" s="124" t="s">
        <v>2</v>
      </c>
      <c r="D11" s="124">
        <v>1</v>
      </c>
      <c r="E11" s="124">
        <f>'MẪU 7.11'!U65</f>
        <v>0</v>
      </c>
      <c r="F11" s="124">
        <f>'MẪU 7.11'!V65</f>
        <v>0</v>
      </c>
      <c r="G11" s="124">
        <f>'MẪU 7.11'!W65</f>
        <v>0</v>
      </c>
      <c r="H11" s="124">
        <f>'MẪU 7.11'!X65</f>
        <v>0</v>
      </c>
      <c r="I11" s="124">
        <f>'MẪU 7.11'!Y65</f>
        <v>0</v>
      </c>
      <c r="J11" s="124">
        <f>'MẪU 7.11'!Z65</f>
        <v>0</v>
      </c>
      <c r="K11" s="124">
        <v>1</v>
      </c>
      <c r="L11" s="124">
        <v>0</v>
      </c>
      <c r="M11" s="124">
        <f>'MẪU 7.11'!AC65</f>
        <v>0</v>
      </c>
      <c r="N11" s="124">
        <f>'MẪU 7.11'!AD65</f>
        <v>0</v>
      </c>
      <c r="O11" s="124">
        <f>'MẪU 7.11'!AE65</f>
        <v>0</v>
      </c>
      <c r="P11" s="118"/>
    </row>
    <row r="12" spans="1:16" s="119" customFormat="1" ht="21.75" customHeight="1">
      <c r="A12" s="313"/>
      <c r="B12" s="255"/>
      <c r="C12" s="124" t="s">
        <v>3</v>
      </c>
      <c r="D12" s="124">
        <v>3</v>
      </c>
      <c r="E12" s="124">
        <v>2</v>
      </c>
      <c r="F12" s="124">
        <f>'MẪU 7.11'!V306</f>
        <v>0</v>
      </c>
      <c r="G12" s="124">
        <f>'MẪU 7.11'!W306</f>
        <v>0</v>
      </c>
      <c r="H12" s="124">
        <f>'MẪU 7.11'!X306</f>
        <v>0</v>
      </c>
      <c r="I12" s="124">
        <f>'MẪU 7.11'!Y306</f>
        <v>0</v>
      </c>
      <c r="J12" s="124">
        <f>'MẪU 7.11'!Z306</f>
        <v>0</v>
      </c>
      <c r="K12" s="124">
        <f>'MẪU 7.11'!AA306</f>
        <v>0</v>
      </c>
      <c r="L12" s="124">
        <f>'MẪU 7.11'!AB306</f>
        <v>0</v>
      </c>
      <c r="M12" s="124">
        <v>1</v>
      </c>
      <c r="N12" s="124">
        <f>'MẪU 7.11'!AD306</f>
        <v>0</v>
      </c>
      <c r="O12" s="124">
        <f>'MẪU 7.11'!AE306</f>
        <v>0</v>
      </c>
      <c r="P12" s="118"/>
    </row>
    <row r="13" spans="1:16" s="119" customFormat="1" ht="21.75" customHeight="1">
      <c r="A13" s="312">
        <v>3</v>
      </c>
      <c r="B13" s="254" t="s">
        <v>149</v>
      </c>
      <c r="C13" s="124" t="s">
        <v>2</v>
      </c>
      <c r="D13" s="124">
        <v>0</v>
      </c>
      <c r="E13" s="124">
        <f>'MẪU 7.11'!U115</f>
        <v>0</v>
      </c>
      <c r="F13" s="124">
        <f>'MẪU 7.11'!V115</f>
        <v>0</v>
      </c>
      <c r="G13" s="124">
        <f>'MẪU 7.11'!W115</f>
        <v>0</v>
      </c>
      <c r="H13" s="124">
        <f>'MẪU 7.11'!X115</f>
        <v>0</v>
      </c>
      <c r="I13" s="124">
        <f>'MẪU 7.11'!Y115</f>
        <v>0</v>
      </c>
      <c r="J13" s="124">
        <f>'MẪU 7.11'!Z115</f>
        <v>0</v>
      </c>
      <c r="K13" s="124">
        <f>'MẪU 7.11'!AA115</f>
        <v>0</v>
      </c>
      <c r="L13" s="124">
        <f>'MẪU 7.11'!AB115</f>
        <v>0</v>
      </c>
      <c r="M13" s="124">
        <f>'MẪU 7.11'!AC115</f>
        <v>0</v>
      </c>
      <c r="N13" s="124">
        <f>'MẪU 7.11'!AD115</f>
        <v>0</v>
      </c>
      <c r="O13" s="124">
        <f>'MẪU 7.11'!AE115</f>
        <v>0</v>
      </c>
      <c r="P13" s="118"/>
    </row>
    <row r="14" spans="1:16" s="119" customFormat="1" ht="21.75" customHeight="1">
      <c r="A14" s="313"/>
      <c r="B14" s="255"/>
      <c r="C14" s="124" t="s">
        <v>3</v>
      </c>
      <c r="D14" s="124">
        <v>0</v>
      </c>
      <c r="E14" s="124">
        <f>'MẪU 7.11'!U346</f>
        <v>0</v>
      </c>
      <c r="F14" s="124">
        <f>'MẪU 7.11'!V346</f>
        <v>0</v>
      </c>
      <c r="G14" s="124">
        <f>'MẪU 7.11'!W346</f>
        <v>0</v>
      </c>
      <c r="H14" s="124">
        <f>'MẪU 7.11'!X346</f>
        <v>0</v>
      </c>
      <c r="I14" s="124">
        <f>'MẪU 7.11'!Y346</f>
        <v>0</v>
      </c>
      <c r="J14" s="124">
        <f>'MẪU 7.11'!Z346</f>
        <v>0</v>
      </c>
      <c r="K14" s="124">
        <f>'MẪU 7.11'!AA346</f>
        <v>0</v>
      </c>
      <c r="L14" s="124">
        <f>'MẪU 7.11'!AB346</f>
        <v>0</v>
      </c>
      <c r="M14" s="124">
        <f>'MẪU 7.11'!AC346</f>
        <v>0</v>
      </c>
      <c r="N14" s="124">
        <f>'MẪU 7.11'!AD346</f>
        <v>0</v>
      </c>
      <c r="O14" s="124">
        <f>'MẪU 7.11'!AE346</f>
        <v>0</v>
      </c>
      <c r="P14" s="118"/>
    </row>
    <row r="15" spans="1:16" s="119" customFormat="1" ht="21.75" customHeight="1">
      <c r="A15" s="312">
        <v>4</v>
      </c>
      <c r="B15" s="254" t="s">
        <v>150</v>
      </c>
      <c r="C15" s="124" t="s">
        <v>2</v>
      </c>
      <c r="D15" s="124">
        <v>0</v>
      </c>
      <c r="E15" s="124">
        <f>'MẪU 7.11'!U152</f>
        <v>0</v>
      </c>
      <c r="F15" s="124">
        <f>'MẪU 7.11'!V152</f>
        <v>0</v>
      </c>
      <c r="G15" s="124">
        <f>'MẪU 7.11'!W152</f>
        <v>0</v>
      </c>
      <c r="H15" s="124">
        <f>'MẪU 7.11'!X152</f>
        <v>0</v>
      </c>
      <c r="I15" s="124">
        <f>'MẪU 7.11'!Y152</f>
        <v>0</v>
      </c>
      <c r="J15" s="124">
        <f>'MẪU 7.11'!Z152</f>
        <v>0</v>
      </c>
      <c r="K15" s="124">
        <f>'MẪU 7.11'!AA152</f>
        <v>0</v>
      </c>
      <c r="L15" s="124">
        <f>'MẪU 7.11'!AB152</f>
        <v>0</v>
      </c>
      <c r="M15" s="124">
        <f>'MẪU 7.11'!AC152</f>
        <v>0</v>
      </c>
      <c r="N15" s="124">
        <f>'MẪU 7.11'!AD152</f>
        <v>0</v>
      </c>
      <c r="O15" s="124">
        <f>'MẪU 7.11'!AE152</f>
        <v>0</v>
      </c>
      <c r="P15" s="118"/>
    </row>
    <row r="16" spans="1:16" s="119" customFormat="1" ht="21.75" customHeight="1">
      <c r="A16" s="313"/>
      <c r="B16" s="255"/>
      <c r="C16" s="124" t="s">
        <v>3</v>
      </c>
      <c r="D16" s="124">
        <v>0</v>
      </c>
      <c r="E16" s="124">
        <f>'MẪU 7.11'!U406</f>
        <v>0</v>
      </c>
      <c r="F16" s="124">
        <f>'MẪU 7.11'!V406</f>
        <v>0</v>
      </c>
      <c r="G16" s="124">
        <f>'MẪU 7.11'!W406</f>
        <v>0</v>
      </c>
      <c r="H16" s="124">
        <f>'MẪU 7.11'!X406</f>
        <v>0</v>
      </c>
      <c r="I16" s="124">
        <f>'MẪU 7.11'!Y406</f>
        <v>0</v>
      </c>
      <c r="J16" s="124">
        <f>'MẪU 7.11'!Z406</f>
        <v>0</v>
      </c>
      <c r="K16" s="124">
        <f>'MẪU 7.11'!AA406</f>
        <v>0</v>
      </c>
      <c r="L16" s="124">
        <f>'MẪU 7.11'!AB406</f>
        <v>0</v>
      </c>
      <c r="M16" s="124">
        <f>'MẪU 7.11'!AC406</f>
        <v>0</v>
      </c>
      <c r="N16" s="124">
        <f>'MẪU 7.11'!AD406</f>
        <v>0</v>
      </c>
      <c r="O16" s="124">
        <f>'MẪU 7.11'!AE406</f>
        <v>0</v>
      </c>
      <c r="P16" s="118"/>
    </row>
    <row r="17" spans="1:16" s="119" customFormat="1" ht="21.75" customHeight="1">
      <c r="A17" s="312">
        <v>5</v>
      </c>
      <c r="B17" s="254" t="s">
        <v>151</v>
      </c>
      <c r="C17" s="124" t="s">
        <v>2</v>
      </c>
      <c r="D17" s="124">
        <v>2</v>
      </c>
      <c r="E17" s="124">
        <f>'MẪU 7.11'!U198</f>
        <v>0</v>
      </c>
      <c r="F17" s="124">
        <f>'MẪU 7.11'!V198</f>
        <v>0</v>
      </c>
      <c r="G17" s="124">
        <f>'MẪU 7.11'!W198</f>
        <v>0</v>
      </c>
      <c r="H17" s="124">
        <f>'MẪU 7.11'!X198</f>
        <v>0</v>
      </c>
      <c r="I17" s="124">
        <f>'MẪU 7.11'!Y198</f>
        <v>0</v>
      </c>
      <c r="J17" s="124">
        <f>'MẪU 7.11'!Z198</f>
        <v>0</v>
      </c>
      <c r="K17" s="124">
        <f>'MẪU 7.11'!AA198</f>
        <v>0</v>
      </c>
      <c r="L17" s="124">
        <v>1</v>
      </c>
      <c r="M17" s="124">
        <v>1</v>
      </c>
      <c r="N17" s="124">
        <f>'MẪU 7.11'!AD198</f>
        <v>0</v>
      </c>
      <c r="O17" s="124">
        <f>'MẪU 7.11'!AE198</f>
        <v>0</v>
      </c>
      <c r="P17" s="118"/>
    </row>
    <row r="18" spans="1:16" s="119" customFormat="1" ht="21.75" customHeight="1">
      <c r="A18" s="313"/>
      <c r="B18" s="255"/>
      <c r="C18" s="124" t="s">
        <v>3</v>
      </c>
      <c r="D18" s="124">
        <v>4</v>
      </c>
      <c r="E18" s="125">
        <f>'MẪU 7.11'!U435</f>
        <v>0</v>
      </c>
      <c r="F18" s="125">
        <f>'MẪU 7.11'!V435</f>
        <v>0</v>
      </c>
      <c r="G18" s="125">
        <f>'MẪU 7.11'!W435</f>
        <v>0</v>
      </c>
      <c r="H18" s="125">
        <f>'MẪU 7.11'!X435</f>
        <v>0</v>
      </c>
      <c r="I18" s="125">
        <f>'MẪU 7.11'!Y435</f>
        <v>0</v>
      </c>
      <c r="J18" s="125">
        <f>'MẪU 7.11'!Z435</f>
        <v>0</v>
      </c>
      <c r="K18" s="125">
        <f>'MẪU 7.11'!AA435</f>
        <v>0</v>
      </c>
      <c r="L18" s="125">
        <v>4</v>
      </c>
      <c r="M18" s="125">
        <f>'MẪU 7.11'!AC435</f>
        <v>0</v>
      </c>
      <c r="N18" s="125">
        <f>'MẪU 7.11'!AD435</f>
        <v>0</v>
      </c>
      <c r="O18" s="125">
        <f>'MẪU 7.11'!AE435</f>
        <v>0</v>
      </c>
      <c r="P18" s="120"/>
    </row>
    <row r="19" spans="1:16" s="119" customFormat="1" ht="21.75" customHeight="1">
      <c r="A19" s="312">
        <v>6</v>
      </c>
      <c r="B19" s="254" t="s">
        <v>152</v>
      </c>
      <c r="C19" s="124" t="s">
        <v>2</v>
      </c>
      <c r="D19" s="124">
        <v>0</v>
      </c>
      <c r="E19" s="124">
        <f>'MẪU 7.11'!U205</f>
        <v>0</v>
      </c>
      <c r="F19" s="124">
        <f>'MẪU 7.11'!V205</f>
        <v>0</v>
      </c>
      <c r="G19" s="124">
        <f>'MẪU 7.11'!W205</f>
        <v>0</v>
      </c>
      <c r="H19" s="124">
        <f>'MẪU 7.11'!X205</f>
        <v>0</v>
      </c>
      <c r="I19" s="124">
        <f>'MẪU 7.11'!Y205</f>
        <v>0</v>
      </c>
      <c r="J19" s="124">
        <f>'MẪU 7.11'!Z205</f>
        <v>0</v>
      </c>
      <c r="K19" s="124">
        <f>'MẪU 7.11'!AA205</f>
        <v>0</v>
      </c>
      <c r="L19" s="124">
        <v>0</v>
      </c>
      <c r="M19" s="124">
        <f>'MẪU 7.11'!AC205</f>
        <v>0</v>
      </c>
      <c r="N19" s="124">
        <f>'MẪU 7.11'!AD205</f>
        <v>0</v>
      </c>
      <c r="O19" s="124">
        <f>'MẪU 7.11'!AE205</f>
        <v>0</v>
      </c>
      <c r="P19" s="118"/>
    </row>
    <row r="20" spans="1:16" s="119" customFormat="1" ht="21.75" customHeight="1">
      <c r="A20" s="313"/>
      <c r="B20" s="255"/>
      <c r="C20" s="124" t="s">
        <v>3</v>
      </c>
      <c r="D20" s="124">
        <v>1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v>1</v>
      </c>
      <c r="M20" s="125">
        <v>0</v>
      </c>
      <c r="N20" s="125">
        <v>0</v>
      </c>
      <c r="O20" s="125">
        <v>0</v>
      </c>
      <c r="P20" s="120"/>
    </row>
    <row r="21" spans="1:16" s="119" customFormat="1" ht="21.75" customHeight="1">
      <c r="A21" s="312">
        <v>7</v>
      </c>
      <c r="B21" s="254" t="s">
        <v>153</v>
      </c>
      <c r="C21" s="124" t="s">
        <v>2</v>
      </c>
      <c r="D21" s="124">
        <v>0</v>
      </c>
      <c r="E21" s="124">
        <f>'MẪU 7.11'!U244</f>
        <v>0</v>
      </c>
      <c r="F21" s="124">
        <f>'MẪU 7.11'!V244</f>
        <v>0</v>
      </c>
      <c r="G21" s="124">
        <f>'MẪU 7.11'!W244</f>
        <v>0</v>
      </c>
      <c r="H21" s="124">
        <f>'MẪU 7.11'!X244</f>
        <v>0</v>
      </c>
      <c r="I21" s="124">
        <f>'MẪU 7.11'!Y244</f>
        <v>0</v>
      </c>
      <c r="J21" s="124">
        <f>'MẪU 7.11'!Z244</f>
        <v>0</v>
      </c>
      <c r="K21" s="124">
        <f>'MẪU 7.11'!AA244</f>
        <v>0</v>
      </c>
      <c r="L21" s="124">
        <f>'MẪU 7.11'!AB244</f>
        <v>0</v>
      </c>
      <c r="M21" s="124">
        <f>'MẪU 7.11'!AC244</f>
        <v>0</v>
      </c>
      <c r="N21" s="124">
        <f>'MẪU 7.11'!AD244</f>
        <v>0</v>
      </c>
      <c r="O21" s="124">
        <f>'MẪU 7.11'!AE244</f>
        <v>0</v>
      </c>
      <c r="P21" s="118"/>
    </row>
    <row r="22" spans="1:16" s="119" customFormat="1" ht="21.75" customHeight="1">
      <c r="A22" s="313"/>
      <c r="B22" s="255"/>
      <c r="C22" s="124" t="s">
        <v>3</v>
      </c>
      <c r="D22" s="124">
        <v>0</v>
      </c>
      <c r="E22" s="125">
        <v>0</v>
      </c>
      <c r="F22" s="125">
        <f>'MẪU 7.11'!V471</f>
        <v>0</v>
      </c>
      <c r="G22" s="125">
        <f>'MẪU 7.11'!W471</f>
        <v>0</v>
      </c>
      <c r="H22" s="125">
        <f>'MẪU 7.11'!X471</f>
        <v>0</v>
      </c>
      <c r="I22" s="125">
        <f>'MẪU 7.11'!Y471</f>
        <v>0</v>
      </c>
      <c r="J22" s="125">
        <f>'MẪU 7.11'!Z471</f>
        <v>0</v>
      </c>
      <c r="K22" s="125">
        <f>'MẪU 7.11'!AA471</f>
        <v>0</v>
      </c>
      <c r="L22" s="125">
        <f>'MẪU 7.11'!AB471</f>
        <v>0</v>
      </c>
      <c r="M22" s="125">
        <f>'MẪU 7.11'!AC471</f>
        <v>0</v>
      </c>
      <c r="N22" s="125">
        <f>'MẪU 7.11'!AD471</f>
        <v>0</v>
      </c>
      <c r="O22" s="125">
        <f>'MẪU 7.11'!AE471</f>
        <v>0</v>
      </c>
      <c r="P22" s="120"/>
    </row>
    <row r="23" spans="1:16" s="122" customFormat="1" ht="21.75" customHeight="1">
      <c r="A23" s="314" t="s">
        <v>93</v>
      </c>
      <c r="B23" s="314" t="s">
        <v>94</v>
      </c>
      <c r="C23" s="126" t="s">
        <v>2</v>
      </c>
      <c r="D23" s="126">
        <v>6</v>
      </c>
      <c r="E23" s="126">
        <f>E9+E11+E13+E15+E17+E19+E21</f>
        <v>0</v>
      </c>
      <c r="F23" s="126">
        <f>F9+F11+F13+F15+F17+F19+F21</f>
        <v>0</v>
      </c>
      <c r="G23" s="126">
        <f aca="true" t="shared" si="0" ref="G23:O23">G9+G11+G13+G15+G17+G19+G21</f>
        <v>0</v>
      </c>
      <c r="H23" s="126">
        <f t="shared" si="0"/>
        <v>0</v>
      </c>
      <c r="I23" s="126">
        <f t="shared" si="0"/>
        <v>0</v>
      </c>
      <c r="J23" s="126">
        <f t="shared" si="0"/>
        <v>0</v>
      </c>
      <c r="K23" s="126">
        <f t="shared" si="0"/>
        <v>2</v>
      </c>
      <c r="L23" s="126">
        <f t="shared" si="0"/>
        <v>3</v>
      </c>
      <c r="M23" s="126">
        <f t="shared" si="0"/>
        <v>1</v>
      </c>
      <c r="N23" s="126">
        <f t="shared" si="0"/>
        <v>0</v>
      </c>
      <c r="O23" s="126">
        <f t="shared" si="0"/>
        <v>0</v>
      </c>
      <c r="P23" s="121"/>
    </row>
    <row r="24" spans="1:19" s="122" customFormat="1" ht="21.75" customHeight="1">
      <c r="A24" s="315"/>
      <c r="B24" s="315"/>
      <c r="C24" s="126" t="s">
        <v>3</v>
      </c>
      <c r="D24" s="126">
        <v>13</v>
      </c>
      <c r="E24" s="127">
        <v>2</v>
      </c>
      <c r="F24" s="127">
        <f aca="true" t="shared" si="1" ref="F24:O24">F10+F12+F14+F16+F18+F20+F22</f>
        <v>0</v>
      </c>
      <c r="G24" s="127">
        <f t="shared" si="1"/>
        <v>0</v>
      </c>
      <c r="H24" s="127">
        <f t="shared" si="1"/>
        <v>0</v>
      </c>
      <c r="I24" s="127">
        <f t="shared" si="1"/>
        <v>0</v>
      </c>
      <c r="J24" s="127">
        <f t="shared" si="1"/>
        <v>0</v>
      </c>
      <c r="K24" s="127">
        <f t="shared" si="1"/>
        <v>1</v>
      </c>
      <c r="L24" s="127">
        <v>8</v>
      </c>
      <c r="M24" s="127">
        <f t="shared" si="1"/>
        <v>2</v>
      </c>
      <c r="N24" s="127">
        <f t="shared" si="1"/>
        <v>0</v>
      </c>
      <c r="O24" s="127">
        <f t="shared" si="1"/>
        <v>0</v>
      </c>
      <c r="P24" s="121"/>
      <c r="Q24" s="123"/>
      <c r="R24" s="123"/>
      <c r="S24" s="123"/>
    </row>
    <row r="27" ht="15">
      <c r="Q27" s="116"/>
    </row>
  </sheetData>
  <sheetProtection/>
  <mergeCells count="23">
    <mergeCell ref="A15:A16"/>
    <mergeCell ref="B15:B16"/>
    <mergeCell ref="A17:A18"/>
    <mergeCell ref="B17:B18"/>
    <mergeCell ref="A23:A24"/>
    <mergeCell ref="B23:B24"/>
    <mergeCell ref="A19:A20"/>
    <mergeCell ref="B19:B20"/>
    <mergeCell ref="A21:A22"/>
    <mergeCell ref="B21:B22"/>
    <mergeCell ref="A9:A10"/>
    <mergeCell ref="B9:B10"/>
    <mergeCell ref="A11:A12"/>
    <mergeCell ref="B11:B12"/>
    <mergeCell ref="A13:A14"/>
    <mergeCell ref="B13:B14"/>
    <mergeCell ref="A2:O2"/>
    <mergeCell ref="A5:A6"/>
    <mergeCell ref="B5:C6"/>
    <mergeCell ref="E5:O5"/>
    <mergeCell ref="A3:O3"/>
    <mergeCell ref="B8:O8"/>
    <mergeCell ref="D5:D6"/>
  </mergeCells>
  <printOptions/>
  <pageMargins left="0.2362204724409449" right="0.2755905511811024" top="0.2362204724409449" bottom="0.3937007874015748" header="0.31496062992125984" footer="0.31496062992125984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4">
      <selection activeCell="H16" sqref="H16"/>
    </sheetView>
  </sheetViews>
  <sheetFormatPr defaultColWidth="9.00390625" defaultRowHeight="15"/>
  <cols>
    <col min="1" max="1" width="4.57421875" style="143" customWidth="1"/>
    <col min="2" max="2" width="18.28125" style="143" customWidth="1"/>
    <col min="3" max="3" width="14.421875" style="143" customWidth="1"/>
    <col min="4" max="6" width="12.8515625" style="143" customWidth="1"/>
    <col min="7" max="7" width="12.421875" style="143" customWidth="1"/>
    <col min="8" max="10" width="13.8515625" style="143" customWidth="1"/>
    <col min="11" max="16384" width="9.00390625" style="143" customWidth="1"/>
  </cols>
  <sheetData>
    <row r="1" spans="1:10" s="137" customFormat="1" ht="33.75" customHeight="1">
      <c r="A1" s="316" t="s">
        <v>258</v>
      </c>
      <c r="B1" s="316"/>
      <c r="C1" s="316"/>
      <c r="D1" s="316"/>
      <c r="E1" s="316"/>
      <c r="F1" s="316"/>
      <c r="G1" s="316"/>
      <c r="H1" s="316"/>
      <c r="I1" s="316"/>
      <c r="J1" s="316"/>
    </row>
    <row r="2" spans="1:10" s="137" customFormat="1" ht="16.5">
      <c r="A2" s="317" t="str">
        <f>'MẪU 7.10'!A3:O3</f>
        <v>(Kèm theo tờ trình số     Ttr - UBND, ngày        tháng        năm 2023    của UBND xã Hà Mòn)</v>
      </c>
      <c r="B2" s="317"/>
      <c r="C2" s="317"/>
      <c r="D2" s="317"/>
      <c r="E2" s="317"/>
      <c r="F2" s="317"/>
      <c r="G2" s="317"/>
      <c r="H2" s="317"/>
      <c r="I2" s="317"/>
      <c r="J2" s="317"/>
    </row>
    <row r="3" s="137" customFormat="1" ht="15">
      <c r="A3" s="138"/>
    </row>
    <row r="4" spans="1:10" s="137" customFormat="1" ht="20.25" customHeight="1">
      <c r="A4" s="318" t="s">
        <v>0</v>
      </c>
      <c r="B4" s="319" t="s">
        <v>15</v>
      </c>
      <c r="C4" s="318" t="s">
        <v>131</v>
      </c>
      <c r="D4" s="318"/>
      <c r="E4" s="318"/>
      <c r="F4" s="318"/>
      <c r="G4" s="318" t="s">
        <v>132</v>
      </c>
      <c r="H4" s="318"/>
      <c r="I4" s="318"/>
      <c r="J4" s="318"/>
    </row>
    <row r="5" spans="1:10" s="137" customFormat="1" ht="17.25" customHeight="1">
      <c r="A5" s="318"/>
      <c r="B5" s="320"/>
      <c r="C5" s="318" t="s">
        <v>133</v>
      </c>
      <c r="D5" s="318" t="s">
        <v>134</v>
      </c>
      <c r="E5" s="318"/>
      <c r="F5" s="139" t="s">
        <v>135</v>
      </c>
      <c r="G5" s="318" t="s">
        <v>133</v>
      </c>
      <c r="H5" s="318" t="s">
        <v>134</v>
      </c>
      <c r="I5" s="318"/>
      <c r="J5" s="139" t="s">
        <v>135</v>
      </c>
    </row>
    <row r="6" spans="1:10" s="137" customFormat="1" ht="54" customHeight="1">
      <c r="A6" s="318"/>
      <c r="B6" s="321"/>
      <c r="C6" s="318"/>
      <c r="D6" s="139" t="s">
        <v>136</v>
      </c>
      <c r="E6" s="139" t="s">
        <v>107</v>
      </c>
      <c r="F6" s="139" t="s">
        <v>137</v>
      </c>
      <c r="G6" s="318"/>
      <c r="H6" s="139" t="s">
        <v>136</v>
      </c>
      <c r="I6" s="139" t="s">
        <v>138</v>
      </c>
      <c r="J6" s="139" t="s">
        <v>137</v>
      </c>
    </row>
    <row r="7" spans="1:10" s="142" customFormat="1" ht="15">
      <c r="A7" s="140"/>
      <c r="B7" s="141" t="s">
        <v>139</v>
      </c>
      <c r="C7" s="141" t="s">
        <v>140</v>
      </c>
      <c r="D7" s="141" t="s">
        <v>140</v>
      </c>
      <c r="E7" s="141" t="s">
        <v>140</v>
      </c>
      <c r="F7" s="141" t="s">
        <v>140</v>
      </c>
      <c r="G7" s="141" t="s">
        <v>140</v>
      </c>
      <c r="H7" s="141" t="s">
        <v>140</v>
      </c>
      <c r="I7" s="141" t="s">
        <v>140</v>
      </c>
      <c r="J7" s="141" t="s">
        <v>140</v>
      </c>
    </row>
    <row r="8" spans="1:10" s="137" customFormat="1" ht="15">
      <c r="A8" s="140" t="s">
        <v>5</v>
      </c>
      <c r="B8" s="140" t="s">
        <v>4</v>
      </c>
      <c r="C8" s="140">
        <v>1</v>
      </c>
      <c r="D8" s="140">
        <v>2</v>
      </c>
      <c r="E8" s="140">
        <v>3</v>
      </c>
      <c r="F8" s="140">
        <v>4</v>
      </c>
      <c r="G8" s="140">
        <v>5</v>
      </c>
      <c r="H8" s="140">
        <v>6</v>
      </c>
      <c r="I8" s="140">
        <v>7</v>
      </c>
      <c r="J8" s="140">
        <v>8</v>
      </c>
    </row>
    <row r="9" spans="1:11" s="119" customFormat="1" ht="21.75" customHeight="1">
      <c r="A9" s="117">
        <v>1</v>
      </c>
      <c r="B9" s="117" t="s">
        <v>164</v>
      </c>
      <c r="C9" s="124">
        <v>2</v>
      </c>
      <c r="D9" s="124">
        <v>2</v>
      </c>
      <c r="E9" s="124">
        <v>0</v>
      </c>
      <c r="F9" s="124">
        <f>'MẪU 7.11'!V46</f>
        <v>0</v>
      </c>
      <c r="G9" s="124">
        <v>3</v>
      </c>
      <c r="H9" s="124">
        <v>3</v>
      </c>
      <c r="I9" s="124">
        <f>'MẪU 7.11'!Y46</f>
        <v>0</v>
      </c>
      <c r="J9" s="124">
        <f>'MẪU 7.11'!Z46</f>
        <v>0</v>
      </c>
      <c r="K9" s="118"/>
    </row>
    <row r="10" spans="1:11" s="119" customFormat="1" ht="21.75" customHeight="1">
      <c r="A10" s="117">
        <v>2</v>
      </c>
      <c r="B10" s="117" t="s">
        <v>165</v>
      </c>
      <c r="C10" s="124">
        <v>0</v>
      </c>
      <c r="D10" s="124">
        <v>0</v>
      </c>
      <c r="E10" s="124">
        <v>0</v>
      </c>
      <c r="F10" s="124">
        <f>'MẪU 7.11'!V65</f>
        <v>0</v>
      </c>
      <c r="G10" s="124">
        <v>2</v>
      </c>
      <c r="H10" s="124">
        <v>2</v>
      </c>
      <c r="I10" s="124">
        <f>'MẪU 7.11'!Y65</f>
        <v>0</v>
      </c>
      <c r="J10" s="124">
        <f>'MẪU 7.11'!Z65</f>
        <v>0</v>
      </c>
      <c r="K10" s="118"/>
    </row>
    <row r="11" spans="1:11" s="119" customFormat="1" ht="21.75" customHeight="1">
      <c r="A11" s="117">
        <v>3</v>
      </c>
      <c r="B11" s="117" t="s">
        <v>179</v>
      </c>
      <c r="C11" s="124">
        <v>0</v>
      </c>
      <c r="D11" s="124">
        <v>0</v>
      </c>
      <c r="E11" s="124">
        <v>0</v>
      </c>
      <c r="F11" s="124">
        <f>'MẪU 7.11'!V115</f>
        <v>0</v>
      </c>
      <c r="G11" s="124">
        <v>0</v>
      </c>
      <c r="H11" s="124">
        <f>'MẪU 7.11'!X115</f>
        <v>0</v>
      </c>
      <c r="I11" s="124">
        <f>'MẪU 7.11'!Y115</f>
        <v>0</v>
      </c>
      <c r="J11" s="124">
        <f>'MẪU 7.11'!Z115</f>
        <v>0</v>
      </c>
      <c r="K11" s="118"/>
    </row>
    <row r="12" spans="1:11" s="119" customFormat="1" ht="21.75" customHeight="1">
      <c r="A12" s="117">
        <v>4</v>
      </c>
      <c r="B12" s="117" t="s">
        <v>180</v>
      </c>
      <c r="C12" s="124">
        <v>0</v>
      </c>
      <c r="D12" s="124">
        <v>0</v>
      </c>
      <c r="E12" s="124">
        <v>0</v>
      </c>
      <c r="F12" s="124">
        <f>'MẪU 7.11'!V152</f>
        <v>0</v>
      </c>
      <c r="G12" s="124">
        <v>0</v>
      </c>
      <c r="H12" s="124">
        <f>'MẪU 7.11'!X152</f>
        <v>0</v>
      </c>
      <c r="I12" s="124">
        <f>'MẪU 7.11'!Y152</f>
        <v>0</v>
      </c>
      <c r="J12" s="124">
        <f>'MẪU 7.11'!Z152</f>
        <v>0</v>
      </c>
      <c r="K12" s="118"/>
    </row>
    <row r="13" spans="1:11" s="119" customFormat="1" ht="21.75" customHeight="1">
      <c r="A13" s="117">
        <v>5</v>
      </c>
      <c r="B13" s="117" t="s">
        <v>166</v>
      </c>
      <c r="C13" s="124">
        <v>1</v>
      </c>
      <c r="D13" s="124">
        <v>1</v>
      </c>
      <c r="E13" s="124">
        <v>0</v>
      </c>
      <c r="F13" s="124">
        <f>'MẪU 7.11'!V198</f>
        <v>0</v>
      </c>
      <c r="G13" s="124">
        <v>1</v>
      </c>
      <c r="H13" s="124">
        <v>1</v>
      </c>
      <c r="I13" s="124">
        <f>'MẪU 7.11'!Y198</f>
        <v>0</v>
      </c>
      <c r="J13" s="124">
        <f>'MẪU 7.11'!Z198</f>
        <v>0</v>
      </c>
      <c r="K13" s="118"/>
    </row>
    <row r="14" spans="1:11" s="119" customFormat="1" ht="21.75" customHeight="1">
      <c r="A14" s="117">
        <v>6</v>
      </c>
      <c r="B14" s="117" t="s">
        <v>152</v>
      </c>
      <c r="C14" s="124">
        <v>0</v>
      </c>
      <c r="D14" s="124">
        <v>0</v>
      </c>
      <c r="E14" s="124">
        <v>0</v>
      </c>
      <c r="F14" s="124">
        <f>'MẪU 7.11'!V205</f>
        <v>0</v>
      </c>
      <c r="G14" s="124">
        <v>0</v>
      </c>
      <c r="H14" s="124">
        <f>'MẪU 7.11'!X205</f>
        <v>0</v>
      </c>
      <c r="I14" s="124">
        <f>'MẪU 7.11'!Y205</f>
        <v>0</v>
      </c>
      <c r="J14" s="124">
        <f>'MẪU 7.11'!Z205</f>
        <v>0</v>
      </c>
      <c r="K14" s="118"/>
    </row>
    <row r="15" spans="1:11" s="119" customFormat="1" ht="21.75" customHeight="1">
      <c r="A15" s="117">
        <v>7</v>
      </c>
      <c r="B15" s="117" t="s">
        <v>153</v>
      </c>
      <c r="C15" s="117">
        <v>0</v>
      </c>
      <c r="D15" s="117">
        <v>0</v>
      </c>
      <c r="E15" s="117">
        <v>0</v>
      </c>
      <c r="F15" s="117">
        <f>'MẪU 7.11'!V244</f>
        <v>0</v>
      </c>
      <c r="G15" s="117">
        <v>0</v>
      </c>
      <c r="H15" s="117">
        <v>0</v>
      </c>
      <c r="I15" s="117">
        <f>'MẪU 7.11'!Y244</f>
        <v>0</v>
      </c>
      <c r="J15" s="117">
        <f>'MẪU 7.11'!Z244</f>
        <v>0</v>
      </c>
      <c r="K15" s="118"/>
    </row>
    <row r="16" spans="1:11" s="122" customFormat="1" ht="21.75" customHeight="1">
      <c r="A16" s="126"/>
      <c r="B16" s="126" t="s">
        <v>94</v>
      </c>
      <c r="C16" s="126">
        <v>3</v>
      </c>
      <c r="D16" s="126">
        <f aca="true" t="shared" si="0" ref="D16:J16">SUM(SUM(D9:D15))</f>
        <v>3</v>
      </c>
      <c r="E16" s="126">
        <v>0</v>
      </c>
      <c r="F16" s="126">
        <f t="shared" si="0"/>
        <v>0</v>
      </c>
      <c r="G16" s="126">
        <v>6</v>
      </c>
      <c r="H16" s="126">
        <f t="shared" si="0"/>
        <v>6</v>
      </c>
      <c r="I16" s="126">
        <f t="shared" si="0"/>
        <v>0</v>
      </c>
      <c r="J16" s="126">
        <f t="shared" si="0"/>
        <v>0</v>
      </c>
      <c r="K16" s="121"/>
    </row>
    <row r="17" spans="1:10" s="137" customFormat="1" ht="15">
      <c r="A17" s="324" t="s">
        <v>46</v>
      </c>
      <c r="B17" s="324"/>
      <c r="C17" s="324"/>
      <c r="D17" s="324"/>
      <c r="E17" s="324"/>
      <c r="F17" s="324"/>
      <c r="G17" s="324"/>
      <c r="H17" s="324"/>
      <c r="I17" s="324"/>
      <c r="J17" s="324"/>
    </row>
    <row r="18" spans="1:10" s="137" customFormat="1" ht="15">
      <c r="A18" s="322" t="s">
        <v>141</v>
      </c>
      <c r="B18" s="322"/>
      <c r="C18" s="322"/>
      <c r="D18" s="322"/>
      <c r="E18" s="322"/>
      <c r="F18" s="322"/>
      <c r="G18" s="322"/>
      <c r="H18" s="322"/>
      <c r="I18" s="322"/>
      <c r="J18" s="322"/>
    </row>
    <row r="19" spans="1:10" s="137" customFormat="1" ht="15">
      <c r="A19" s="322" t="s">
        <v>142</v>
      </c>
      <c r="B19" s="322"/>
      <c r="C19" s="322"/>
      <c r="D19" s="322"/>
      <c r="E19" s="322"/>
      <c r="F19" s="322"/>
      <c r="G19" s="322"/>
      <c r="H19" s="322"/>
      <c r="I19" s="322"/>
      <c r="J19" s="322"/>
    </row>
    <row r="20" spans="1:10" s="137" customFormat="1" ht="15">
      <c r="A20" s="322" t="s">
        <v>143</v>
      </c>
      <c r="B20" s="322"/>
      <c r="C20" s="322"/>
      <c r="D20" s="322"/>
      <c r="E20" s="322"/>
      <c r="F20" s="322"/>
      <c r="G20" s="322"/>
      <c r="H20" s="322"/>
      <c r="I20" s="322"/>
      <c r="J20" s="322"/>
    </row>
    <row r="21" spans="1:10" s="137" customFormat="1" ht="46.5" customHeight="1">
      <c r="A21" s="323" t="s">
        <v>144</v>
      </c>
      <c r="B21" s="323"/>
      <c r="C21" s="323"/>
      <c r="D21" s="323"/>
      <c r="E21" s="323"/>
      <c r="F21" s="323"/>
      <c r="G21" s="323"/>
      <c r="H21" s="323"/>
      <c r="I21" s="323"/>
      <c r="J21" s="323"/>
    </row>
    <row r="22" s="137" customFormat="1" ht="15"/>
    <row r="23" s="137" customFormat="1" ht="15"/>
    <row r="24" s="137" customFormat="1" ht="15"/>
    <row r="25" s="137" customFormat="1" ht="15"/>
    <row r="26" s="137" customFormat="1" ht="15"/>
    <row r="27" s="137" customFormat="1" ht="15"/>
    <row r="28" s="137" customFormat="1" ht="15"/>
    <row r="29" s="137" customFormat="1" ht="15"/>
    <row r="30" s="137" customFormat="1" ht="15"/>
    <row r="31" s="137" customFormat="1" ht="15"/>
    <row r="32" s="137" customFormat="1" ht="15"/>
    <row r="33" s="137" customFormat="1" ht="15"/>
    <row r="34" s="137" customFormat="1" ht="15"/>
    <row r="35" s="137" customFormat="1" ht="15"/>
    <row r="36" s="137" customFormat="1" ht="15"/>
    <row r="37" s="137" customFormat="1" ht="15"/>
    <row r="38" s="137" customFormat="1" ht="15"/>
    <row r="39" s="137" customFormat="1" ht="15"/>
    <row r="40" s="137" customFormat="1" ht="15"/>
    <row r="41" s="137" customFormat="1" ht="15"/>
    <row r="42" s="137" customFormat="1" ht="15"/>
    <row r="43" s="137" customFormat="1" ht="15"/>
    <row r="44" s="137" customFormat="1" ht="15"/>
    <row r="45" s="137" customFormat="1" ht="15"/>
  </sheetData>
  <sheetProtection/>
  <mergeCells count="15">
    <mergeCell ref="A20:J20"/>
    <mergeCell ref="A21:J21"/>
    <mergeCell ref="D5:E5"/>
    <mergeCell ref="G5:G6"/>
    <mergeCell ref="H5:I5"/>
    <mergeCell ref="A17:J17"/>
    <mergeCell ref="A18:J18"/>
    <mergeCell ref="A19:J19"/>
    <mergeCell ref="A1:J1"/>
    <mergeCell ref="A2:J2"/>
    <mergeCell ref="A4:A6"/>
    <mergeCell ref="B4:B6"/>
    <mergeCell ref="C4:F4"/>
    <mergeCell ref="G4:J4"/>
    <mergeCell ref="C5:C6"/>
  </mergeCells>
  <printOptions/>
  <pageMargins left="0.3" right="0.22" top="0.39" bottom="0.34" header="0.31496062992125984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4">
      <selection activeCell="A6" sqref="A6:E6"/>
    </sheetView>
  </sheetViews>
  <sheetFormatPr defaultColWidth="9.140625" defaultRowHeight="15"/>
  <cols>
    <col min="1" max="1" width="5.28125" style="0" customWidth="1"/>
    <col min="2" max="2" width="23.00390625" style="0" customWidth="1"/>
    <col min="3" max="3" width="11.28125" style="0" customWidth="1"/>
    <col min="4" max="4" width="14.7109375" style="0" customWidth="1"/>
    <col min="5" max="5" width="13.140625" style="0" customWidth="1"/>
    <col min="6" max="6" width="26.00390625" style="0" customWidth="1"/>
  </cols>
  <sheetData>
    <row r="1" spans="1:6" s="129" customFormat="1" ht="15.75">
      <c r="A1" s="227" t="s">
        <v>186</v>
      </c>
      <c r="B1" s="227"/>
      <c r="C1" s="227"/>
      <c r="D1" s="228" t="s">
        <v>9</v>
      </c>
      <c r="E1" s="228"/>
      <c r="F1" s="228"/>
    </row>
    <row r="2" spans="1:6" s="129" customFormat="1" ht="15.75">
      <c r="A2" s="184" t="s">
        <v>191</v>
      </c>
      <c r="B2" s="184"/>
      <c r="C2" s="153"/>
      <c r="D2" s="228" t="s">
        <v>10</v>
      </c>
      <c r="E2" s="228"/>
      <c r="F2" s="228"/>
    </row>
    <row r="3" spans="3:6" s="129" customFormat="1" ht="17.25" customHeight="1">
      <c r="C3" s="229" t="s">
        <v>189</v>
      </c>
      <c r="D3" s="229"/>
      <c r="E3" s="229"/>
      <c r="F3" s="229"/>
    </row>
    <row r="4" spans="3:5" s="129" customFormat="1" ht="6.75" customHeight="1">
      <c r="C4" s="131"/>
      <c r="D4" s="131"/>
      <c r="E4" s="131"/>
    </row>
    <row r="5" spans="1:6" s="129" customFormat="1" ht="27" customHeight="1">
      <c r="A5" s="230" t="s">
        <v>190</v>
      </c>
      <c r="B5" s="230"/>
      <c r="C5" s="230"/>
      <c r="D5" s="230"/>
      <c r="E5" s="230"/>
      <c r="F5" s="230"/>
    </row>
    <row r="6" spans="1:5" s="129" customFormat="1" ht="21" customHeight="1">
      <c r="A6" s="232" t="s">
        <v>259</v>
      </c>
      <c r="B6" s="231"/>
      <c r="C6" s="231"/>
      <c r="D6" s="231"/>
      <c r="E6" s="231"/>
    </row>
    <row r="7" spans="1:6" s="129" customFormat="1" ht="15" customHeight="1">
      <c r="A7" s="225" t="s">
        <v>6</v>
      </c>
      <c r="B7" s="225" t="s">
        <v>1</v>
      </c>
      <c r="C7" s="225" t="s">
        <v>193</v>
      </c>
      <c r="D7" s="225" t="s">
        <v>11</v>
      </c>
      <c r="E7" s="225" t="s">
        <v>12</v>
      </c>
      <c r="F7" s="225" t="s">
        <v>145</v>
      </c>
    </row>
    <row r="8" spans="1:6" s="129" customFormat="1" ht="31.5" customHeight="1">
      <c r="A8" s="226"/>
      <c r="B8" s="226"/>
      <c r="C8" s="226"/>
      <c r="D8" s="226"/>
      <c r="E8" s="226"/>
      <c r="F8" s="226"/>
    </row>
    <row r="9" spans="1:6" s="129" customFormat="1" ht="23.25" customHeight="1">
      <c r="A9" s="188" t="s">
        <v>5</v>
      </c>
      <c r="B9" s="188" t="s">
        <v>4</v>
      </c>
      <c r="C9" s="188">
        <v>1</v>
      </c>
      <c r="D9" s="188">
        <v>2</v>
      </c>
      <c r="E9" s="188">
        <v>3</v>
      </c>
      <c r="F9" s="148"/>
    </row>
    <row r="10" spans="1:6" s="129" customFormat="1" ht="30.75" customHeight="1">
      <c r="A10" s="132" t="s">
        <v>13</v>
      </c>
      <c r="B10" s="133" t="s">
        <v>130</v>
      </c>
      <c r="C10" s="133"/>
      <c r="D10" s="133"/>
      <c r="E10" s="133"/>
      <c r="F10" s="148"/>
    </row>
    <row r="11" spans="1:6" s="128" customFormat="1" ht="18.75">
      <c r="A11" s="150">
        <v>1</v>
      </c>
      <c r="B11" s="176" t="s">
        <v>174</v>
      </c>
      <c r="C11" s="166" t="s">
        <v>117</v>
      </c>
      <c r="D11" s="182">
        <v>1955</v>
      </c>
      <c r="E11" s="178" t="s">
        <v>166</v>
      </c>
      <c r="F11" s="149"/>
    </row>
    <row r="12" spans="1:6" s="152" customFormat="1" ht="18.75">
      <c r="A12" s="130">
        <v>2</v>
      </c>
      <c r="B12" s="177" t="s">
        <v>175</v>
      </c>
      <c r="C12" s="166" t="s">
        <v>92</v>
      </c>
      <c r="D12" s="181">
        <v>1966</v>
      </c>
      <c r="E12" s="178" t="s">
        <v>177</v>
      </c>
      <c r="F12" s="151"/>
    </row>
  </sheetData>
  <sheetProtection/>
  <mergeCells count="12">
    <mergeCell ref="A7:A8"/>
    <mergeCell ref="B7:B8"/>
    <mergeCell ref="C7:C8"/>
    <mergeCell ref="D7:D8"/>
    <mergeCell ref="E7:E8"/>
    <mergeCell ref="F7:F8"/>
    <mergeCell ref="A1:C1"/>
    <mergeCell ref="D1:F1"/>
    <mergeCell ref="D2:F2"/>
    <mergeCell ref="C3:F3"/>
    <mergeCell ref="A5:F5"/>
    <mergeCell ref="A6:E6"/>
  </mergeCells>
  <printOptions/>
  <pageMargins left="0.57" right="0.2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34">
      <selection activeCell="E40" sqref="E40"/>
    </sheetView>
  </sheetViews>
  <sheetFormatPr defaultColWidth="9.140625" defaultRowHeight="15"/>
  <cols>
    <col min="1" max="1" width="6.28125" style="0" customWidth="1"/>
    <col min="2" max="2" width="19.00390625" style="0" customWidth="1"/>
    <col min="5" max="5" width="13.00390625" style="0" customWidth="1"/>
    <col min="8" max="8" width="13.00390625" style="0" customWidth="1"/>
  </cols>
  <sheetData>
    <row r="1" spans="1:7" s="190" customFormat="1" ht="16.5" customHeight="1">
      <c r="A1" s="241" t="s">
        <v>194</v>
      </c>
      <c r="B1" s="241"/>
      <c r="C1" s="241" t="s">
        <v>9</v>
      </c>
      <c r="D1" s="241"/>
      <c r="E1" s="241"/>
      <c r="F1" s="241"/>
      <c r="G1" s="241"/>
    </row>
    <row r="2" spans="1:7" s="190" customFormat="1" ht="15.75" customHeight="1">
      <c r="A2" s="241" t="s">
        <v>195</v>
      </c>
      <c r="B2" s="241"/>
      <c r="C2" s="241" t="s">
        <v>10</v>
      </c>
      <c r="D2" s="241"/>
      <c r="E2" s="241"/>
      <c r="F2" s="241"/>
      <c r="G2" s="241"/>
    </row>
    <row r="3" spans="1:6" s="190" customFormat="1" ht="14.25" customHeight="1">
      <c r="A3" s="189"/>
      <c r="B3" s="191"/>
      <c r="C3" s="189"/>
      <c r="D3" s="189"/>
      <c r="E3" s="189"/>
      <c r="F3" s="189"/>
    </row>
    <row r="4" spans="1:7" s="190" customFormat="1" ht="17.25" customHeight="1">
      <c r="A4" s="192"/>
      <c r="B4" s="193"/>
      <c r="C4" s="192"/>
      <c r="D4" s="194"/>
      <c r="E4" s="242"/>
      <c r="F4" s="242"/>
      <c r="G4" s="242"/>
    </row>
    <row r="5" spans="1:7" s="190" customFormat="1" ht="18.75">
      <c r="A5" s="237" t="s">
        <v>196</v>
      </c>
      <c r="B5" s="237"/>
      <c r="C5" s="237"/>
      <c r="D5" s="237"/>
      <c r="E5" s="237"/>
      <c r="F5" s="237"/>
      <c r="G5" s="237"/>
    </row>
    <row r="6" spans="1:7" s="190" customFormat="1" ht="18.75">
      <c r="A6" s="237" t="s">
        <v>197</v>
      </c>
      <c r="B6" s="237"/>
      <c r="C6" s="237"/>
      <c r="D6" s="237"/>
      <c r="E6" s="237"/>
      <c r="F6" s="237"/>
      <c r="G6" s="237"/>
    </row>
    <row r="7" spans="1:7" s="105" customFormat="1" ht="15">
      <c r="A7" s="238" t="s">
        <v>198</v>
      </c>
      <c r="B7" s="238"/>
      <c r="C7" s="238"/>
      <c r="D7" s="238"/>
      <c r="E7" s="238"/>
      <c r="F7" s="238"/>
      <c r="G7" s="238"/>
    </row>
    <row r="8" spans="1:6" s="190" customFormat="1" ht="18.75">
      <c r="A8" s="194"/>
      <c r="B8" s="195"/>
      <c r="C8" s="194"/>
      <c r="D8" s="194"/>
      <c r="E8" s="194"/>
      <c r="F8" s="194"/>
    </row>
    <row r="9" spans="1:8" s="196" customFormat="1" ht="18" customHeight="1">
      <c r="A9" s="239" t="s">
        <v>6</v>
      </c>
      <c r="B9" s="239" t="s">
        <v>1</v>
      </c>
      <c r="C9" s="239" t="s">
        <v>199</v>
      </c>
      <c r="D9" s="239" t="s">
        <v>200</v>
      </c>
      <c r="E9" s="239" t="s">
        <v>201</v>
      </c>
      <c r="F9" s="233" t="s">
        <v>12</v>
      </c>
      <c r="G9" s="233"/>
      <c r="H9" s="233" t="s">
        <v>202</v>
      </c>
    </row>
    <row r="10" spans="1:8" s="196" customFormat="1" ht="42.75" customHeight="1">
      <c r="A10" s="240"/>
      <c r="B10" s="240"/>
      <c r="C10" s="240"/>
      <c r="D10" s="240"/>
      <c r="E10" s="240"/>
      <c r="F10" s="197" t="s">
        <v>203</v>
      </c>
      <c r="G10" s="197" t="s">
        <v>204</v>
      </c>
      <c r="H10" s="233"/>
    </row>
    <row r="11" spans="1:8" s="194" customFormat="1" ht="21" customHeight="1">
      <c r="A11" s="198">
        <v>1</v>
      </c>
      <c r="B11" s="199" t="s">
        <v>205</v>
      </c>
      <c r="C11" s="198" t="s">
        <v>92</v>
      </c>
      <c r="D11" s="198" t="s">
        <v>206</v>
      </c>
      <c r="E11" s="200">
        <v>29952</v>
      </c>
      <c r="F11" s="201">
        <v>1</v>
      </c>
      <c r="G11" s="202" t="s">
        <v>146</v>
      </c>
      <c r="H11" s="202" t="s">
        <v>207</v>
      </c>
    </row>
    <row r="12" spans="1:8" s="194" customFormat="1" ht="21" customHeight="1">
      <c r="A12" s="198">
        <v>2</v>
      </c>
      <c r="B12" s="199" t="s">
        <v>208</v>
      </c>
      <c r="C12" s="198" t="s">
        <v>92</v>
      </c>
      <c r="D12" s="198" t="s">
        <v>206</v>
      </c>
      <c r="E12" s="200">
        <v>18994</v>
      </c>
      <c r="F12" s="201">
        <v>1</v>
      </c>
      <c r="G12" s="202" t="s">
        <v>146</v>
      </c>
      <c r="H12" s="202" t="s">
        <v>207</v>
      </c>
    </row>
    <row r="13" spans="1:8" s="194" customFormat="1" ht="21" customHeight="1">
      <c r="A13" s="198">
        <v>3</v>
      </c>
      <c r="B13" s="199" t="s">
        <v>209</v>
      </c>
      <c r="C13" s="198" t="s">
        <v>92</v>
      </c>
      <c r="D13" s="198" t="s">
        <v>210</v>
      </c>
      <c r="E13" s="200">
        <v>16998</v>
      </c>
      <c r="F13" s="201">
        <v>1</v>
      </c>
      <c r="G13" s="202" t="s">
        <v>146</v>
      </c>
      <c r="H13" s="202" t="s">
        <v>207</v>
      </c>
    </row>
    <row r="14" spans="1:8" s="194" customFormat="1" ht="21" customHeight="1">
      <c r="A14" s="198">
        <v>4</v>
      </c>
      <c r="B14" s="199" t="s">
        <v>211</v>
      </c>
      <c r="C14" s="198" t="s">
        <v>75</v>
      </c>
      <c r="D14" s="198" t="s">
        <v>210</v>
      </c>
      <c r="E14" s="200">
        <v>32655</v>
      </c>
      <c r="F14" s="201">
        <v>1</v>
      </c>
      <c r="G14" s="202" t="s">
        <v>146</v>
      </c>
      <c r="H14" s="202" t="s">
        <v>207</v>
      </c>
    </row>
    <row r="15" spans="1:8" s="194" customFormat="1" ht="21" customHeight="1">
      <c r="A15" s="198">
        <v>5</v>
      </c>
      <c r="B15" s="199" t="s">
        <v>212</v>
      </c>
      <c r="C15" s="198" t="s">
        <v>92</v>
      </c>
      <c r="D15" s="198" t="s">
        <v>206</v>
      </c>
      <c r="E15" s="200">
        <v>27576</v>
      </c>
      <c r="F15" s="201">
        <v>1</v>
      </c>
      <c r="G15" s="202" t="s">
        <v>146</v>
      </c>
      <c r="H15" s="202" t="s">
        <v>207</v>
      </c>
    </row>
    <row r="16" spans="1:8" s="194" customFormat="1" ht="21" customHeight="1">
      <c r="A16" s="198">
        <v>6</v>
      </c>
      <c r="B16" s="199" t="s">
        <v>213</v>
      </c>
      <c r="C16" s="198" t="s">
        <v>92</v>
      </c>
      <c r="D16" s="198" t="s">
        <v>210</v>
      </c>
      <c r="E16" s="200">
        <v>28491</v>
      </c>
      <c r="F16" s="201">
        <v>1</v>
      </c>
      <c r="G16" s="202" t="s">
        <v>146</v>
      </c>
      <c r="H16" s="202" t="s">
        <v>207</v>
      </c>
    </row>
    <row r="17" spans="1:8" s="194" customFormat="1" ht="21" customHeight="1">
      <c r="A17" s="198">
        <v>7</v>
      </c>
      <c r="B17" s="199" t="s">
        <v>214</v>
      </c>
      <c r="C17" s="198" t="s">
        <v>92</v>
      </c>
      <c r="D17" s="198" t="s">
        <v>206</v>
      </c>
      <c r="E17" s="200">
        <v>23132</v>
      </c>
      <c r="F17" s="201">
        <v>1</v>
      </c>
      <c r="G17" s="202" t="s">
        <v>146</v>
      </c>
      <c r="H17" s="202" t="s">
        <v>207</v>
      </c>
    </row>
    <row r="18" spans="1:8" s="194" customFormat="1" ht="21" customHeight="1">
      <c r="A18" s="198">
        <v>8</v>
      </c>
      <c r="B18" s="199" t="s">
        <v>215</v>
      </c>
      <c r="C18" s="198" t="s">
        <v>77</v>
      </c>
      <c r="D18" s="198" t="s">
        <v>210</v>
      </c>
      <c r="E18" s="200">
        <v>27274</v>
      </c>
      <c r="F18" s="201">
        <v>1</v>
      </c>
      <c r="G18" s="202" t="s">
        <v>146</v>
      </c>
      <c r="H18" s="202" t="s">
        <v>207</v>
      </c>
    </row>
    <row r="19" spans="1:8" s="194" customFormat="1" ht="21" customHeight="1">
      <c r="A19" s="198">
        <v>9</v>
      </c>
      <c r="B19" s="199" t="s">
        <v>216</v>
      </c>
      <c r="C19" s="198" t="s">
        <v>77</v>
      </c>
      <c r="D19" s="198" t="s">
        <v>210</v>
      </c>
      <c r="E19" s="200">
        <v>31092</v>
      </c>
      <c r="F19" s="201">
        <v>1</v>
      </c>
      <c r="G19" s="202" t="s">
        <v>146</v>
      </c>
      <c r="H19" s="202" t="s">
        <v>207</v>
      </c>
    </row>
    <row r="20" spans="1:8" s="194" customFormat="1" ht="21" customHeight="1">
      <c r="A20" s="198">
        <v>10</v>
      </c>
      <c r="B20" s="199" t="s">
        <v>217</v>
      </c>
      <c r="C20" s="198" t="s">
        <v>76</v>
      </c>
      <c r="D20" s="198" t="s">
        <v>206</v>
      </c>
      <c r="E20" s="200">
        <v>22988</v>
      </c>
      <c r="F20" s="201">
        <v>1</v>
      </c>
      <c r="G20" s="202" t="s">
        <v>146</v>
      </c>
      <c r="H20" s="202" t="s">
        <v>207</v>
      </c>
    </row>
    <row r="21" spans="1:8" s="194" customFormat="1" ht="21" customHeight="1">
      <c r="A21" s="198">
        <v>11</v>
      </c>
      <c r="B21" s="199" t="s">
        <v>218</v>
      </c>
      <c r="C21" s="198" t="s">
        <v>77</v>
      </c>
      <c r="D21" s="198" t="s">
        <v>210</v>
      </c>
      <c r="E21" s="200">
        <v>31947</v>
      </c>
      <c r="F21" s="201">
        <v>1</v>
      </c>
      <c r="G21" s="202" t="s">
        <v>146</v>
      </c>
      <c r="H21" s="202" t="s">
        <v>207</v>
      </c>
    </row>
    <row r="22" spans="1:8" s="194" customFormat="1" ht="21" customHeight="1">
      <c r="A22" s="198">
        <v>12</v>
      </c>
      <c r="B22" s="199" t="s">
        <v>219</v>
      </c>
      <c r="C22" s="198" t="s">
        <v>77</v>
      </c>
      <c r="D22" s="198" t="s">
        <v>206</v>
      </c>
      <c r="E22" s="200">
        <v>23387</v>
      </c>
      <c r="F22" s="201">
        <v>1</v>
      </c>
      <c r="G22" s="202" t="s">
        <v>146</v>
      </c>
      <c r="H22" s="202" t="s">
        <v>207</v>
      </c>
    </row>
    <row r="23" spans="1:8" s="194" customFormat="1" ht="21" customHeight="1">
      <c r="A23" s="198">
        <v>13</v>
      </c>
      <c r="B23" s="199" t="s">
        <v>220</v>
      </c>
      <c r="C23" s="198" t="s">
        <v>77</v>
      </c>
      <c r="D23" s="198" t="s">
        <v>210</v>
      </c>
      <c r="E23" s="200">
        <v>28412</v>
      </c>
      <c r="F23" s="201">
        <v>1</v>
      </c>
      <c r="G23" s="202" t="s">
        <v>146</v>
      </c>
      <c r="H23" s="202" t="s">
        <v>207</v>
      </c>
    </row>
    <row r="24" spans="1:8" s="194" customFormat="1" ht="21" customHeight="1">
      <c r="A24" s="198">
        <v>14</v>
      </c>
      <c r="B24" s="199" t="s">
        <v>221</v>
      </c>
      <c r="C24" s="198" t="s">
        <v>77</v>
      </c>
      <c r="D24" s="198" t="s">
        <v>210</v>
      </c>
      <c r="E24" s="200">
        <v>28439</v>
      </c>
      <c r="F24" s="201">
        <v>1</v>
      </c>
      <c r="G24" s="202" t="s">
        <v>146</v>
      </c>
      <c r="H24" s="202" t="s">
        <v>207</v>
      </c>
    </row>
    <row r="25" spans="1:8" s="194" customFormat="1" ht="21" customHeight="1">
      <c r="A25" s="198">
        <v>15</v>
      </c>
      <c r="B25" s="199" t="s">
        <v>222</v>
      </c>
      <c r="C25" s="198" t="s">
        <v>92</v>
      </c>
      <c r="D25" s="198" t="s">
        <v>210</v>
      </c>
      <c r="E25" s="200">
        <v>1973</v>
      </c>
      <c r="F25" s="201">
        <v>1</v>
      </c>
      <c r="G25" s="202" t="s">
        <v>146</v>
      </c>
      <c r="H25" s="202" t="s">
        <v>207</v>
      </c>
    </row>
    <row r="26" spans="1:8" s="194" customFormat="1" ht="21" customHeight="1">
      <c r="A26" s="198">
        <v>16</v>
      </c>
      <c r="B26" s="199" t="s">
        <v>223</v>
      </c>
      <c r="C26" s="198" t="s">
        <v>92</v>
      </c>
      <c r="D26" s="198" t="s">
        <v>210</v>
      </c>
      <c r="E26" s="200">
        <v>30548</v>
      </c>
      <c r="F26" s="201">
        <v>1</v>
      </c>
      <c r="G26" s="202" t="s">
        <v>146</v>
      </c>
      <c r="H26" s="202" t="s">
        <v>207</v>
      </c>
    </row>
    <row r="27" spans="1:8" s="194" customFormat="1" ht="21" customHeight="1">
      <c r="A27" s="198">
        <v>17</v>
      </c>
      <c r="B27" s="199" t="s">
        <v>224</v>
      </c>
      <c r="C27" s="198" t="s">
        <v>92</v>
      </c>
      <c r="D27" s="198" t="s">
        <v>206</v>
      </c>
      <c r="E27" s="200">
        <v>29312</v>
      </c>
      <c r="F27" s="201">
        <v>1</v>
      </c>
      <c r="G27" s="202" t="s">
        <v>146</v>
      </c>
      <c r="H27" s="202" t="s">
        <v>207</v>
      </c>
    </row>
    <row r="28" spans="1:8" s="194" customFormat="1" ht="21" customHeight="1">
      <c r="A28" s="198">
        <v>18</v>
      </c>
      <c r="B28" s="199" t="s">
        <v>225</v>
      </c>
      <c r="C28" s="198" t="s">
        <v>92</v>
      </c>
      <c r="D28" s="198" t="s">
        <v>206</v>
      </c>
      <c r="E28" s="200">
        <v>23573</v>
      </c>
      <c r="F28" s="201">
        <v>2</v>
      </c>
      <c r="G28" s="202" t="s">
        <v>146</v>
      </c>
      <c r="H28" s="202" t="s">
        <v>207</v>
      </c>
    </row>
    <row r="29" spans="1:8" s="194" customFormat="1" ht="21" customHeight="1">
      <c r="A29" s="198">
        <v>19</v>
      </c>
      <c r="B29" s="199" t="s">
        <v>188</v>
      </c>
      <c r="C29" s="198" t="s">
        <v>122</v>
      </c>
      <c r="D29" s="198" t="s">
        <v>210</v>
      </c>
      <c r="E29" s="200">
        <v>1978</v>
      </c>
      <c r="F29" s="201">
        <v>2</v>
      </c>
      <c r="G29" s="202" t="s">
        <v>146</v>
      </c>
      <c r="H29" s="202" t="s">
        <v>207</v>
      </c>
    </row>
    <row r="30" spans="1:8" s="194" customFormat="1" ht="21" customHeight="1">
      <c r="A30" s="198">
        <v>20</v>
      </c>
      <c r="B30" s="199" t="s">
        <v>226</v>
      </c>
      <c r="C30" s="198" t="s">
        <v>92</v>
      </c>
      <c r="D30" s="198" t="s">
        <v>206</v>
      </c>
      <c r="E30" s="200">
        <v>20746</v>
      </c>
      <c r="F30" s="201">
        <v>2</v>
      </c>
      <c r="G30" s="202" t="s">
        <v>146</v>
      </c>
      <c r="H30" s="202" t="s">
        <v>207</v>
      </c>
    </row>
    <row r="31" spans="1:8" s="194" customFormat="1" ht="21" customHeight="1">
      <c r="A31" s="198">
        <v>21</v>
      </c>
      <c r="B31" s="199" t="s">
        <v>227</v>
      </c>
      <c r="C31" s="198" t="s">
        <v>92</v>
      </c>
      <c r="D31" s="198" t="s">
        <v>210</v>
      </c>
      <c r="E31" s="200">
        <v>27215</v>
      </c>
      <c r="F31" s="201">
        <v>4</v>
      </c>
      <c r="G31" s="202" t="s">
        <v>146</v>
      </c>
      <c r="H31" s="202" t="s">
        <v>207</v>
      </c>
    </row>
    <row r="32" spans="1:8" s="194" customFormat="1" ht="21" customHeight="1">
      <c r="A32" s="198">
        <v>22</v>
      </c>
      <c r="B32" s="199" t="s">
        <v>228</v>
      </c>
      <c r="C32" s="198" t="s">
        <v>92</v>
      </c>
      <c r="D32" s="198" t="s">
        <v>210</v>
      </c>
      <c r="E32" s="200">
        <v>31512</v>
      </c>
      <c r="F32" s="201">
        <v>4</v>
      </c>
      <c r="G32" s="202" t="s">
        <v>146</v>
      </c>
      <c r="H32" s="202" t="s">
        <v>207</v>
      </c>
    </row>
    <row r="33" spans="1:8" s="194" customFormat="1" ht="21" customHeight="1">
      <c r="A33" s="198">
        <v>23</v>
      </c>
      <c r="B33" s="199" t="s">
        <v>229</v>
      </c>
      <c r="C33" s="198" t="s">
        <v>92</v>
      </c>
      <c r="D33" s="198" t="s">
        <v>206</v>
      </c>
      <c r="E33" s="203">
        <v>21916</v>
      </c>
      <c r="F33" s="201" t="s">
        <v>230</v>
      </c>
      <c r="G33" s="202" t="s">
        <v>146</v>
      </c>
      <c r="H33" s="202" t="s">
        <v>207</v>
      </c>
    </row>
    <row r="34" spans="1:8" s="194" customFormat="1" ht="21" customHeight="1">
      <c r="A34" s="198">
        <v>24</v>
      </c>
      <c r="B34" s="199" t="s">
        <v>231</v>
      </c>
      <c r="C34" s="198" t="s">
        <v>92</v>
      </c>
      <c r="D34" s="198" t="s">
        <v>210</v>
      </c>
      <c r="E34" s="200">
        <v>20950</v>
      </c>
      <c r="F34" s="201" t="s">
        <v>230</v>
      </c>
      <c r="G34" s="202" t="s">
        <v>146</v>
      </c>
      <c r="H34" s="202" t="s">
        <v>207</v>
      </c>
    </row>
    <row r="35" spans="1:8" s="194" customFormat="1" ht="21" customHeight="1">
      <c r="A35" s="198">
        <v>25</v>
      </c>
      <c r="B35" s="199" t="s">
        <v>232</v>
      </c>
      <c r="C35" s="198" t="s">
        <v>92</v>
      </c>
      <c r="D35" s="198" t="s">
        <v>210</v>
      </c>
      <c r="E35" s="200">
        <v>16905</v>
      </c>
      <c r="F35" s="201" t="s">
        <v>233</v>
      </c>
      <c r="G35" s="202" t="s">
        <v>146</v>
      </c>
      <c r="H35" s="202" t="s">
        <v>207</v>
      </c>
    </row>
    <row r="36" spans="1:8" s="194" customFormat="1" ht="21" customHeight="1">
      <c r="A36" s="198">
        <v>26</v>
      </c>
      <c r="B36" s="199" t="s">
        <v>234</v>
      </c>
      <c r="C36" s="198" t="s">
        <v>92</v>
      </c>
      <c r="D36" s="198" t="s">
        <v>210</v>
      </c>
      <c r="E36" s="200">
        <v>19308</v>
      </c>
      <c r="F36" s="201" t="s">
        <v>233</v>
      </c>
      <c r="G36" s="202" t="s">
        <v>146</v>
      </c>
      <c r="H36" s="202" t="s">
        <v>207</v>
      </c>
    </row>
    <row r="37" spans="1:8" s="194" customFormat="1" ht="21" customHeight="1">
      <c r="A37" s="198">
        <v>27</v>
      </c>
      <c r="B37" s="199" t="s">
        <v>235</v>
      </c>
      <c r="C37" s="198" t="s">
        <v>92</v>
      </c>
      <c r="D37" s="198" t="s">
        <v>210</v>
      </c>
      <c r="E37" s="200">
        <v>20542</v>
      </c>
      <c r="F37" s="201" t="s">
        <v>233</v>
      </c>
      <c r="G37" s="202" t="s">
        <v>146</v>
      </c>
      <c r="H37" s="202" t="s">
        <v>207</v>
      </c>
    </row>
    <row r="38" spans="1:8" s="194" customFormat="1" ht="21" customHeight="1">
      <c r="A38" s="198">
        <v>28</v>
      </c>
      <c r="B38" s="199" t="s">
        <v>236</v>
      </c>
      <c r="C38" s="198" t="s">
        <v>92</v>
      </c>
      <c r="D38" s="198" t="s">
        <v>210</v>
      </c>
      <c r="E38" s="200">
        <v>22177</v>
      </c>
      <c r="F38" s="201" t="s">
        <v>233</v>
      </c>
      <c r="G38" s="202" t="s">
        <v>146</v>
      </c>
      <c r="H38" s="202" t="s">
        <v>207</v>
      </c>
    </row>
    <row r="39" spans="1:8" s="194" customFormat="1" ht="21" customHeight="1">
      <c r="A39" s="198">
        <v>29</v>
      </c>
      <c r="B39" s="199" t="s">
        <v>237</v>
      </c>
      <c r="C39" s="198" t="s">
        <v>92</v>
      </c>
      <c r="D39" s="198" t="s">
        <v>206</v>
      </c>
      <c r="E39" s="200">
        <v>23599</v>
      </c>
      <c r="F39" s="201">
        <v>5</v>
      </c>
      <c r="G39" s="202" t="s">
        <v>146</v>
      </c>
      <c r="H39" s="202" t="s">
        <v>207</v>
      </c>
    </row>
    <row r="40" spans="1:8" s="194" customFormat="1" ht="36" customHeight="1">
      <c r="A40" s="198">
        <v>30</v>
      </c>
      <c r="B40" s="199" t="s">
        <v>238</v>
      </c>
      <c r="C40" s="198" t="s">
        <v>239</v>
      </c>
      <c r="D40" s="198" t="s">
        <v>206</v>
      </c>
      <c r="E40" s="200">
        <v>22928</v>
      </c>
      <c r="F40" s="201">
        <v>5</v>
      </c>
      <c r="G40" s="202" t="s">
        <v>146</v>
      </c>
      <c r="H40" s="202" t="s">
        <v>207</v>
      </c>
    </row>
    <row r="41" spans="1:8" s="194" customFormat="1" ht="21" customHeight="1">
      <c r="A41" s="198">
        <v>31</v>
      </c>
      <c r="B41" s="199" t="s">
        <v>240</v>
      </c>
      <c r="C41" s="198" t="s">
        <v>92</v>
      </c>
      <c r="D41" s="198" t="s">
        <v>210</v>
      </c>
      <c r="E41" s="200">
        <v>22351</v>
      </c>
      <c r="F41" s="201">
        <v>5</v>
      </c>
      <c r="G41" s="202" t="s">
        <v>146</v>
      </c>
      <c r="H41" s="202" t="s">
        <v>207</v>
      </c>
    </row>
    <row r="42" spans="1:8" s="194" customFormat="1" ht="21" customHeight="1">
      <c r="A42" s="198">
        <v>32</v>
      </c>
      <c r="B42" s="199" t="s">
        <v>241</v>
      </c>
      <c r="C42" s="198" t="s">
        <v>92</v>
      </c>
      <c r="D42" s="198" t="s">
        <v>210</v>
      </c>
      <c r="E42" s="200">
        <v>20780</v>
      </c>
      <c r="F42" s="201">
        <v>5</v>
      </c>
      <c r="G42" s="202" t="s">
        <v>146</v>
      </c>
      <c r="H42" s="202" t="s">
        <v>207</v>
      </c>
    </row>
    <row r="43" spans="1:8" s="194" customFormat="1" ht="21" customHeight="1">
      <c r="A43" s="198">
        <v>33</v>
      </c>
      <c r="B43" s="199" t="s">
        <v>242</v>
      </c>
      <c r="C43" s="198" t="s">
        <v>92</v>
      </c>
      <c r="D43" s="198" t="s">
        <v>210</v>
      </c>
      <c r="E43" s="200">
        <v>23613</v>
      </c>
      <c r="F43" s="201">
        <v>5</v>
      </c>
      <c r="G43" s="202" t="s">
        <v>146</v>
      </c>
      <c r="H43" s="202" t="s">
        <v>207</v>
      </c>
    </row>
    <row r="44" spans="1:8" s="194" customFormat="1" ht="21" customHeight="1">
      <c r="A44" s="198">
        <v>34</v>
      </c>
      <c r="B44" s="199" t="s">
        <v>243</v>
      </c>
      <c r="C44" s="198" t="s">
        <v>92</v>
      </c>
      <c r="D44" s="198" t="s">
        <v>210</v>
      </c>
      <c r="E44" s="200">
        <v>26800</v>
      </c>
      <c r="F44" s="201">
        <v>5</v>
      </c>
      <c r="G44" s="202" t="s">
        <v>146</v>
      </c>
      <c r="H44" s="202" t="s">
        <v>207</v>
      </c>
    </row>
    <row r="45" spans="1:8" s="194" customFormat="1" ht="45" customHeight="1">
      <c r="A45" s="198">
        <v>35</v>
      </c>
      <c r="B45" s="199" t="s">
        <v>244</v>
      </c>
      <c r="C45" s="198" t="s">
        <v>239</v>
      </c>
      <c r="D45" s="198" t="s">
        <v>210</v>
      </c>
      <c r="E45" s="200">
        <v>25899</v>
      </c>
      <c r="F45" s="201">
        <v>5</v>
      </c>
      <c r="G45" s="202" t="s">
        <v>146</v>
      </c>
      <c r="H45" s="202" t="s">
        <v>207</v>
      </c>
    </row>
    <row r="46" spans="1:8" s="194" customFormat="1" ht="21" customHeight="1">
      <c r="A46" s="198">
        <v>36</v>
      </c>
      <c r="B46" s="199" t="s">
        <v>245</v>
      </c>
      <c r="C46" s="198" t="s">
        <v>92</v>
      </c>
      <c r="D46" s="198" t="s">
        <v>210</v>
      </c>
      <c r="E46" s="200">
        <v>31081</v>
      </c>
      <c r="F46" s="201">
        <v>5</v>
      </c>
      <c r="G46" s="202" t="s">
        <v>146</v>
      </c>
      <c r="H46" s="202" t="s">
        <v>207</v>
      </c>
    </row>
    <row r="47" spans="1:8" s="194" customFormat="1" ht="21" customHeight="1">
      <c r="A47" s="198">
        <v>37</v>
      </c>
      <c r="B47" s="199" t="s">
        <v>246</v>
      </c>
      <c r="C47" s="198" t="s">
        <v>117</v>
      </c>
      <c r="D47" s="198"/>
      <c r="E47" s="200">
        <v>1975</v>
      </c>
      <c r="F47" s="201">
        <v>5</v>
      </c>
      <c r="G47" s="202" t="s">
        <v>146</v>
      </c>
      <c r="H47" s="202" t="s">
        <v>207</v>
      </c>
    </row>
    <row r="48" spans="1:8" s="194" customFormat="1" ht="21" customHeight="1">
      <c r="A48" s="198">
        <v>38</v>
      </c>
      <c r="B48" s="199" t="s">
        <v>247</v>
      </c>
      <c r="C48" s="198" t="s">
        <v>92</v>
      </c>
      <c r="D48" s="198" t="s">
        <v>210</v>
      </c>
      <c r="E48" s="200">
        <v>31658</v>
      </c>
      <c r="F48" s="201">
        <v>5</v>
      </c>
      <c r="G48" s="202" t="s">
        <v>146</v>
      </c>
      <c r="H48" s="202" t="s">
        <v>207</v>
      </c>
    </row>
    <row r="49" spans="1:8" s="194" customFormat="1" ht="21" customHeight="1">
      <c r="A49" s="198">
        <v>39</v>
      </c>
      <c r="B49" s="199" t="s">
        <v>248</v>
      </c>
      <c r="C49" s="198" t="s">
        <v>92</v>
      </c>
      <c r="D49" s="198" t="s">
        <v>210</v>
      </c>
      <c r="E49" s="200">
        <v>1947</v>
      </c>
      <c r="F49" s="201">
        <v>5</v>
      </c>
      <c r="G49" s="202" t="s">
        <v>146</v>
      </c>
      <c r="H49" s="202" t="s">
        <v>207</v>
      </c>
    </row>
    <row r="50" spans="1:8" s="194" customFormat="1" ht="21" customHeight="1">
      <c r="A50" s="198">
        <v>40</v>
      </c>
      <c r="B50" s="199" t="s">
        <v>249</v>
      </c>
      <c r="C50" s="198" t="s">
        <v>92</v>
      </c>
      <c r="D50" s="198" t="s">
        <v>210</v>
      </c>
      <c r="E50" s="200">
        <v>31481</v>
      </c>
      <c r="F50" s="201">
        <v>5</v>
      </c>
      <c r="G50" s="202" t="s">
        <v>146</v>
      </c>
      <c r="H50" s="202" t="s">
        <v>207</v>
      </c>
    </row>
    <row r="51" spans="1:8" s="205" customFormat="1" ht="25.5" customHeight="1">
      <c r="A51" s="234" t="s">
        <v>250</v>
      </c>
      <c r="B51" s="235"/>
      <c r="C51" s="234"/>
      <c r="D51" s="236"/>
      <c r="E51" s="236"/>
      <c r="F51" s="236"/>
      <c r="G51" s="235"/>
      <c r="H51" s="204"/>
    </row>
  </sheetData>
  <sheetProtection/>
  <mergeCells count="17">
    <mergeCell ref="F9:G9"/>
    <mergeCell ref="A1:B1"/>
    <mergeCell ref="C1:G1"/>
    <mergeCell ref="A2:B2"/>
    <mergeCell ref="C2:G2"/>
    <mergeCell ref="E4:G4"/>
    <mergeCell ref="A5:G5"/>
    <mergeCell ref="H9:H10"/>
    <mergeCell ref="A51:B51"/>
    <mergeCell ref="C51:G51"/>
    <mergeCell ref="A6:G6"/>
    <mergeCell ref="A7:G7"/>
    <mergeCell ref="A9:A10"/>
    <mergeCell ref="B9:B10"/>
    <mergeCell ref="C9:C10"/>
    <mergeCell ref="D9:D10"/>
    <mergeCell ref="E9:E1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32"/>
  <sheetViews>
    <sheetView zoomScale="85" zoomScaleNormal="85" zoomScalePageLayoutView="0" workbookViewId="0" topLeftCell="A7">
      <selection activeCell="H9" sqref="H9"/>
    </sheetView>
  </sheetViews>
  <sheetFormatPr defaultColWidth="9.140625" defaultRowHeight="15"/>
  <cols>
    <col min="1" max="1" width="6.140625" style="9" customWidth="1"/>
    <col min="2" max="2" width="18.28125" style="9" customWidth="1"/>
    <col min="3" max="3" width="10.00390625" style="9" customWidth="1"/>
    <col min="4" max="4" width="9.28125" style="9" bestFit="1" customWidth="1"/>
    <col min="5" max="5" width="9.140625" style="9" customWidth="1"/>
    <col min="6" max="6" width="8.7109375" style="9" customWidth="1"/>
    <col min="7" max="7" width="9.140625" style="30" customWidth="1"/>
    <col min="8" max="8" width="10.8515625" style="30" bestFit="1" customWidth="1"/>
    <col min="9" max="9" width="9.140625" style="9" customWidth="1"/>
    <col min="10" max="10" width="11.00390625" style="9" customWidth="1"/>
    <col min="11" max="11" width="7.57421875" style="30" customWidth="1"/>
    <col min="12" max="12" width="9.140625" style="30" customWidth="1"/>
    <col min="13" max="14" width="9.140625" style="9" customWidth="1"/>
    <col min="15" max="15" width="12.140625" style="9" customWidth="1"/>
    <col min="16" max="17" width="9.140625" style="9" customWidth="1"/>
    <col min="18" max="18" width="10.421875" style="9" bestFit="1" customWidth="1"/>
    <col min="19" max="16384" width="9.140625" style="9" customWidth="1"/>
  </cols>
  <sheetData>
    <row r="1" spans="1:15" s="26" customFormat="1" ht="15.75">
      <c r="A1" s="243" t="s">
        <v>251</v>
      </c>
      <c r="B1" s="243"/>
      <c r="C1" s="243"/>
      <c r="D1" s="243"/>
      <c r="E1" s="243"/>
      <c r="F1" s="243"/>
      <c r="G1" s="243"/>
      <c r="H1" s="244"/>
      <c r="I1" s="243"/>
      <c r="J1" s="243"/>
      <c r="K1" s="244"/>
      <c r="L1" s="244"/>
      <c r="M1" s="243"/>
      <c r="N1" s="243"/>
      <c r="O1" s="243"/>
    </row>
    <row r="2" spans="1:15" s="26" customFormat="1" ht="19.5" customHeight="1">
      <c r="A2" s="245" t="s">
        <v>252</v>
      </c>
      <c r="B2" s="245"/>
      <c r="C2" s="245"/>
      <c r="D2" s="245"/>
      <c r="E2" s="245"/>
      <c r="F2" s="245"/>
      <c r="G2" s="245"/>
      <c r="H2" s="246"/>
      <c r="I2" s="245"/>
      <c r="J2" s="245"/>
      <c r="K2" s="246"/>
      <c r="L2" s="246"/>
      <c r="M2" s="245"/>
      <c r="N2" s="245"/>
      <c r="O2" s="245"/>
    </row>
    <row r="3" spans="1:12" ht="16.5">
      <c r="A3" s="27"/>
      <c r="G3" s="9"/>
      <c r="H3" s="9"/>
      <c r="K3" s="9"/>
      <c r="L3" s="9"/>
    </row>
    <row r="4" spans="1:15" s="26" customFormat="1" ht="21.75" customHeight="1">
      <c r="A4" s="248" t="s">
        <v>0</v>
      </c>
      <c r="B4" s="248" t="s">
        <v>15</v>
      </c>
      <c r="C4" s="248" t="s">
        <v>101</v>
      </c>
      <c r="D4" s="248"/>
      <c r="E4" s="248"/>
      <c r="F4" s="248"/>
      <c r="G4" s="248" t="s">
        <v>102</v>
      </c>
      <c r="H4" s="248"/>
      <c r="I4" s="248"/>
      <c r="J4" s="248"/>
      <c r="K4" s="248"/>
      <c r="L4" s="248"/>
      <c r="M4" s="248"/>
      <c r="N4" s="248"/>
      <c r="O4" s="248"/>
    </row>
    <row r="5" spans="1:15" s="26" customFormat="1" ht="24" customHeight="1">
      <c r="A5" s="248"/>
      <c r="B5" s="248"/>
      <c r="C5" s="248"/>
      <c r="D5" s="248"/>
      <c r="E5" s="248"/>
      <c r="F5" s="248"/>
      <c r="G5" s="248" t="s">
        <v>16</v>
      </c>
      <c r="H5" s="248"/>
      <c r="I5" s="248"/>
      <c r="J5" s="248"/>
      <c r="K5" s="248" t="s">
        <v>17</v>
      </c>
      <c r="L5" s="248"/>
      <c r="M5" s="248"/>
      <c r="N5" s="248"/>
      <c r="O5" s="248"/>
    </row>
    <row r="6" spans="1:15" s="26" customFormat="1" ht="15" customHeight="1">
      <c r="A6" s="248"/>
      <c r="B6" s="248"/>
      <c r="C6" s="249" t="s">
        <v>83</v>
      </c>
      <c r="D6" s="249"/>
      <c r="E6" s="249" t="s">
        <v>84</v>
      </c>
      <c r="F6" s="249"/>
      <c r="G6" s="247" t="s">
        <v>18</v>
      </c>
      <c r="H6" s="247" t="s">
        <v>87</v>
      </c>
      <c r="I6" s="247" t="s">
        <v>85</v>
      </c>
      <c r="J6" s="247" t="s">
        <v>86</v>
      </c>
      <c r="K6" s="247" t="s">
        <v>18</v>
      </c>
      <c r="L6" s="247" t="s">
        <v>87</v>
      </c>
      <c r="M6" s="247" t="s">
        <v>85</v>
      </c>
      <c r="N6" s="247" t="s">
        <v>78</v>
      </c>
      <c r="O6" s="247" t="s">
        <v>87</v>
      </c>
    </row>
    <row r="7" spans="1:15" s="26" customFormat="1" ht="31.5">
      <c r="A7" s="248"/>
      <c r="B7" s="248"/>
      <c r="C7" s="42" t="s">
        <v>18</v>
      </c>
      <c r="D7" s="42" t="s">
        <v>19</v>
      </c>
      <c r="E7" s="42" t="s">
        <v>18</v>
      </c>
      <c r="F7" s="42" t="s">
        <v>19</v>
      </c>
      <c r="G7" s="247"/>
      <c r="H7" s="247"/>
      <c r="I7" s="247"/>
      <c r="J7" s="247"/>
      <c r="K7" s="247"/>
      <c r="L7" s="247"/>
      <c r="M7" s="247"/>
      <c r="N7" s="247"/>
      <c r="O7" s="247"/>
    </row>
    <row r="8" spans="1:15" ht="19.5" customHeight="1">
      <c r="A8" s="28" t="s">
        <v>5</v>
      </c>
      <c r="B8" s="28" t="s">
        <v>4</v>
      </c>
      <c r="C8" s="25">
        <v>1</v>
      </c>
      <c r="D8" s="25">
        <v>2</v>
      </c>
      <c r="E8" s="25">
        <v>3</v>
      </c>
      <c r="F8" s="25">
        <v>4</v>
      </c>
      <c r="G8" s="25">
        <v>5</v>
      </c>
      <c r="H8" s="25">
        <v>6</v>
      </c>
      <c r="I8" s="25">
        <v>7</v>
      </c>
      <c r="J8" s="25">
        <v>8</v>
      </c>
      <c r="K8" s="25">
        <v>9</v>
      </c>
      <c r="L8" s="25">
        <v>10</v>
      </c>
      <c r="M8" s="25">
        <v>11</v>
      </c>
      <c r="N8" s="25">
        <v>12</v>
      </c>
      <c r="O8" s="25">
        <v>13</v>
      </c>
    </row>
    <row r="9" spans="1:19" s="26" customFormat="1" ht="26.25" customHeight="1">
      <c r="A9" s="36" t="s">
        <v>13</v>
      </c>
      <c r="B9" s="36" t="s">
        <v>146</v>
      </c>
      <c r="C9" s="50">
        <f>SUM(C10:C16)</f>
        <v>1275</v>
      </c>
      <c r="D9" s="50">
        <f>SUM(D10:D16)</f>
        <v>5152</v>
      </c>
      <c r="E9" s="206">
        <f>SUM(E10:E16)</f>
        <v>63</v>
      </c>
      <c r="F9" s="50">
        <f>SUM(F10:F16)</f>
        <v>240</v>
      </c>
      <c r="G9" s="214">
        <f>SUM(G10:G16)</f>
        <v>6</v>
      </c>
      <c r="H9" s="222">
        <f>G9/C9*100</f>
        <v>0.4705882352941176</v>
      </c>
      <c r="I9" s="207">
        <f>SUM(I10:I16)</f>
        <v>0</v>
      </c>
      <c r="J9" s="40">
        <f aca="true" t="shared" si="0" ref="J9:J16">I9/E9*100</f>
        <v>0</v>
      </c>
      <c r="K9" s="211">
        <f>SUM(K10:K16)</f>
        <v>13</v>
      </c>
      <c r="L9" s="208">
        <f>K9/C9*100</f>
        <v>1.019607843137255</v>
      </c>
      <c r="M9" s="211">
        <f>SUM(M10:M16)</f>
        <v>2</v>
      </c>
      <c r="N9" s="211">
        <f>SUM(N10:N16)</f>
        <v>8</v>
      </c>
      <c r="O9" s="208">
        <f>M9/E9*100</f>
        <v>3.1746031746031744</v>
      </c>
      <c r="P9" s="158"/>
      <c r="Q9" s="154"/>
      <c r="R9" s="51"/>
      <c r="S9" s="51"/>
    </row>
    <row r="10" spans="1:19" s="26" customFormat="1" ht="29.25" customHeight="1">
      <c r="A10" s="38" t="s">
        <v>7</v>
      </c>
      <c r="B10" s="38" t="s">
        <v>147</v>
      </c>
      <c r="C10" s="38">
        <v>199</v>
      </c>
      <c r="D10" s="38">
        <v>847</v>
      </c>
      <c r="E10" s="183">
        <v>15</v>
      </c>
      <c r="F10" s="183">
        <v>58</v>
      </c>
      <c r="G10" s="213">
        <v>3</v>
      </c>
      <c r="H10" s="40">
        <f>G10/C10*100</f>
        <v>1.507537688442211</v>
      </c>
      <c r="I10" s="39">
        <v>0</v>
      </c>
      <c r="J10" s="40">
        <f t="shared" si="0"/>
        <v>0</v>
      </c>
      <c r="K10" s="213">
        <v>5</v>
      </c>
      <c r="L10" s="41">
        <f>K10/C10*100</f>
        <v>2.512562814070352</v>
      </c>
      <c r="M10" s="213">
        <v>1</v>
      </c>
      <c r="N10" s="213">
        <v>6</v>
      </c>
      <c r="O10" s="41">
        <f>M10/E10*100</f>
        <v>6.666666666666667</v>
      </c>
      <c r="P10" s="156"/>
      <c r="Q10" s="51"/>
      <c r="S10" s="51"/>
    </row>
    <row r="11" spans="1:16" s="26" customFormat="1" ht="29.25" customHeight="1">
      <c r="A11" s="38" t="s">
        <v>8</v>
      </c>
      <c r="B11" s="155" t="s">
        <v>148</v>
      </c>
      <c r="C11" s="38">
        <v>204</v>
      </c>
      <c r="D11" s="38">
        <v>749</v>
      </c>
      <c r="E11" s="183">
        <v>4</v>
      </c>
      <c r="F11" s="183">
        <v>17</v>
      </c>
      <c r="G11" s="213">
        <v>1</v>
      </c>
      <c r="H11" s="40">
        <f aca="true" t="shared" si="1" ref="H11:H16">G11/C11*100</f>
        <v>0.49019607843137253</v>
      </c>
      <c r="I11" s="39">
        <v>0</v>
      </c>
      <c r="J11" s="40">
        <f t="shared" si="0"/>
        <v>0</v>
      </c>
      <c r="K11" s="213">
        <v>3</v>
      </c>
      <c r="L11" s="41">
        <f aca="true" t="shared" si="2" ref="L11:L16">K11/C11*100</f>
        <v>1.4705882352941175</v>
      </c>
      <c r="M11" s="213">
        <v>0</v>
      </c>
      <c r="N11" s="213">
        <v>0</v>
      </c>
      <c r="O11" s="41">
        <f aca="true" t="shared" si="3" ref="O11:O16">M11/E11*100</f>
        <v>0</v>
      </c>
      <c r="P11" s="156"/>
    </row>
    <row r="12" spans="1:16" s="26" customFormat="1" ht="29.25" customHeight="1">
      <c r="A12" s="38" t="s">
        <v>21</v>
      </c>
      <c r="B12" s="155" t="s">
        <v>149</v>
      </c>
      <c r="C12" s="38">
        <v>141</v>
      </c>
      <c r="D12" s="38">
        <v>534</v>
      </c>
      <c r="E12" s="183">
        <v>3</v>
      </c>
      <c r="F12" s="183">
        <v>10</v>
      </c>
      <c r="G12" s="213">
        <v>0</v>
      </c>
      <c r="H12" s="40">
        <f t="shared" si="1"/>
        <v>0</v>
      </c>
      <c r="I12" s="39">
        <v>0</v>
      </c>
      <c r="J12" s="40">
        <f t="shared" si="0"/>
        <v>0</v>
      </c>
      <c r="K12" s="213">
        <v>0</v>
      </c>
      <c r="L12" s="41">
        <f t="shared" si="2"/>
        <v>0</v>
      </c>
      <c r="M12" s="213">
        <v>0</v>
      </c>
      <c r="N12" s="213">
        <v>0</v>
      </c>
      <c r="O12" s="41">
        <f t="shared" si="3"/>
        <v>0</v>
      </c>
      <c r="P12" s="156"/>
    </row>
    <row r="13" spans="1:16" s="26" customFormat="1" ht="29.25" customHeight="1">
      <c r="A13" s="38" t="s">
        <v>22</v>
      </c>
      <c r="B13" s="155" t="s">
        <v>150</v>
      </c>
      <c r="C13" s="38">
        <v>179</v>
      </c>
      <c r="D13" s="38">
        <v>727</v>
      </c>
      <c r="E13" s="183">
        <v>2</v>
      </c>
      <c r="F13" s="183">
        <v>11</v>
      </c>
      <c r="G13" s="213">
        <v>0</v>
      </c>
      <c r="H13" s="40">
        <f t="shared" si="1"/>
        <v>0</v>
      </c>
      <c r="I13" s="39">
        <v>0</v>
      </c>
      <c r="J13" s="40">
        <f t="shared" si="0"/>
        <v>0</v>
      </c>
      <c r="K13" s="213">
        <v>0</v>
      </c>
      <c r="L13" s="41">
        <f t="shared" si="2"/>
        <v>0</v>
      </c>
      <c r="M13" s="213">
        <v>0</v>
      </c>
      <c r="N13" s="213">
        <v>0</v>
      </c>
      <c r="O13" s="41">
        <f t="shared" si="3"/>
        <v>0</v>
      </c>
      <c r="P13" s="156"/>
    </row>
    <row r="14" spans="1:16" s="26" customFormat="1" ht="29.25" customHeight="1">
      <c r="A14" s="38" t="s">
        <v>23</v>
      </c>
      <c r="B14" s="155" t="s">
        <v>151</v>
      </c>
      <c r="C14" s="38">
        <v>281</v>
      </c>
      <c r="D14" s="38">
        <v>1228</v>
      </c>
      <c r="E14" s="183">
        <v>37</v>
      </c>
      <c r="F14" s="183">
        <v>137</v>
      </c>
      <c r="G14" s="213">
        <v>2</v>
      </c>
      <c r="H14" s="40">
        <f t="shared" si="1"/>
        <v>0.7117437722419928</v>
      </c>
      <c r="I14" s="39">
        <v>0</v>
      </c>
      <c r="J14" s="40">
        <f t="shared" si="0"/>
        <v>0</v>
      </c>
      <c r="K14" s="213">
        <v>4</v>
      </c>
      <c r="L14" s="41">
        <f t="shared" si="2"/>
        <v>1.4234875444839856</v>
      </c>
      <c r="M14" s="213">
        <v>1</v>
      </c>
      <c r="N14" s="213">
        <v>2</v>
      </c>
      <c r="O14" s="41">
        <f t="shared" si="3"/>
        <v>2.7027027027027026</v>
      </c>
      <c r="P14" s="156"/>
    </row>
    <row r="15" spans="1:17" s="26" customFormat="1" ht="29.25" customHeight="1">
      <c r="A15" s="38" t="s">
        <v>24</v>
      </c>
      <c r="B15" s="38" t="s">
        <v>152</v>
      </c>
      <c r="C15" s="38">
        <v>145</v>
      </c>
      <c r="D15" s="38">
        <v>549</v>
      </c>
      <c r="E15" s="183">
        <v>0</v>
      </c>
      <c r="F15" s="183">
        <v>0</v>
      </c>
      <c r="G15" s="213">
        <v>0</v>
      </c>
      <c r="H15" s="40">
        <f t="shared" si="1"/>
        <v>0</v>
      </c>
      <c r="I15" s="39">
        <v>0</v>
      </c>
      <c r="J15" s="40">
        <v>0</v>
      </c>
      <c r="K15" s="213">
        <v>1</v>
      </c>
      <c r="L15" s="41">
        <f t="shared" si="2"/>
        <v>0.6896551724137931</v>
      </c>
      <c r="M15" s="213">
        <v>0</v>
      </c>
      <c r="N15" s="213">
        <v>0</v>
      </c>
      <c r="O15" s="41">
        <v>0</v>
      </c>
      <c r="P15" s="156"/>
      <c r="Q15" s="144"/>
    </row>
    <row r="16" spans="1:19" s="26" customFormat="1" ht="29.25" customHeight="1">
      <c r="A16" s="38" t="s">
        <v>25</v>
      </c>
      <c r="B16" s="38" t="s">
        <v>153</v>
      </c>
      <c r="C16" s="38">
        <v>126</v>
      </c>
      <c r="D16" s="38">
        <v>518</v>
      </c>
      <c r="E16" s="183">
        <v>2</v>
      </c>
      <c r="F16" s="183">
        <v>7</v>
      </c>
      <c r="G16" s="213">
        <v>0</v>
      </c>
      <c r="H16" s="40">
        <f t="shared" si="1"/>
        <v>0</v>
      </c>
      <c r="I16" s="39">
        <v>0</v>
      </c>
      <c r="J16" s="40">
        <f t="shared" si="0"/>
        <v>0</v>
      </c>
      <c r="K16" s="213">
        <v>0</v>
      </c>
      <c r="L16" s="41">
        <f t="shared" si="2"/>
        <v>0</v>
      </c>
      <c r="M16" s="213">
        <v>0</v>
      </c>
      <c r="N16" s="213">
        <v>0</v>
      </c>
      <c r="O16" s="41">
        <f t="shared" si="3"/>
        <v>0</v>
      </c>
      <c r="P16" s="156"/>
      <c r="S16" s="158"/>
    </row>
    <row r="17" spans="7:12" ht="15">
      <c r="G17" s="9"/>
      <c r="H17" s="9"/>
      <c r="K17" s="9"/>
      <c r="L17" s="9"/>
    </row>
    <row r="18" spans="4:16" ht="15">
      <c r="D18" s="30"/>
      <c r="G18" s="9"/>
      <c r="H18" s="9"/>
      <c r="K18" s="9"/>
      <c r="L18" s="9"/>
      <c r="P18" s="157"/>
    </row>
    <row r="19" spans="7:12" ht="15">
      <c r="G19" s="9"/>
      <c r="H19" s="9"/>
      <c r="K19" s="9"/>
      <c r="L19" s="9"/>
    </row>
    <row r="20" spans="7:12" ht="15">
      <c r="G20" s="9"/>
      <c r="H20" s="9"/>
      <c r="K20" s="9"/>
      <c r="L20" s="9"/>
    </row>
    <row r="21" spans="7:12" ht="15">
      <c r="G21" s="9"/>
      <c r="H21" s="9"/>
      <c r="K21" s="9"/>
      <c r="L21" s="9"/>
    </row>
    <row r="22" spans="7:12" ht="15">
      <c r="G22" s="9"/>
      <c r="H22" s="9"/>
      <c r="K22" s="9"/>
      <c r="L22" s="9"/>
    </row>
    <row r="23" spans="7:12" ht="15">
      <c r="G23" s="9"/>
      <c r="H23" s="9"/>
      <c r="K23" s="9"/>
      <c r="L23" s="9"/>
    </row>
    <row r="24" spans="7:12" ht="15">
      <c r="G24" s="9"/>
      <c r="H24" s="9"/>
      <c r="K24" s="9"/>
      <c r="L24" s="9"/>
    </row>
    <row r="25" spans="7:12" ht="15">
      <c r="G25" s="9"/>
      <c r="H25" s="9"/>
      <c r="K25" s="9"/>
      <c r="L25" s="9"/>
    </row>
    <row r="26" spans="7:12" ht="15">
      <c r="G26" s="9"/>
      <c r="H26" s="9"/>
      <c r="K26" s="9"/>
      <c r="L26" s="9"/>
    </row>
    <row r="27" spans="7:12" ht="15">
      <c r="G27" s="9"/>
      <c r="H27" s="9"/>
      <c r="K27" s="9"/>
      <c r="L27" s="9"/>
    </row>
    <row r="28" spans="7:12" ht="15">
      <c r="G28" s="9"/>
      <c r="H28" s="9"/>
      <c r="K28" s="9"/>
      <c r="L28" s="9"/>
    </row>
    <row r="29" spans="7:12" ht="15">
      <c r="G29" s="9"/>
      <c r="H29" s="9"/>
      <c r="K29" s="9"/>
      <c r="L29" s="9"/>
    </row>
    <row r="30" spans="7:12" ht="15">
      <c r="G30" s="9"/>
      <c r="H30" s="9"/>
      <c r="K30" s="9"/>
      <c r="L30" s="9"/>
    </row>
    <row r="31" spans="7:12" ht="15">
      <c r="G31" s="9"/>
      <c r="H31" s="9"/>
      <c r="K31" s="9"/>
      <c r="L31" s="9"/>
    </row>
    <row r="32" spans="7:12" ht="15">
      <c r="G32" s="9"/>
      <c r="H32" s="9"/>
      <c r="K32" s="9"/>
      <c r="L32" s="9"/>
    </row>
  </sheetData>
  <sheetProtection/>
  <mergeCells count="19">
    <mergeCell ref="K5:O5"/>
    <mergeCell ref="C6:D6"/>
    <mergeCell ref="E6:F6"/>
    <mergeCell ref="G6:G7"/>
    <mergeCell ref="M6:M7"/>
    <mergeCell ref="N6:N7"/>
    <mergeCell ref="O6:O7"/>
    <mergeCell ref="H6:H7"/>
    <mergeCell ref="I6:I7"/>
    <mergeCell ref="A1:O1"/>
    <mergeCell ref="A2:O2"/>
    <mergeCell ref="J6:J7"/>
    <mergeCell ref="K6:K7"/>
    <mergeCell ref="L6:L7"/>
    <mergeCell ref="A4:A7"/>
    <mergeCell ref="B4:B7"/>
    <mergeCell ref="C4:F5"/>
    <mergeCell ref="G4:O4"/>
    <mergeCell ref="G5:J5"/>
  </mergeCells>
  <printOptions/>
  <pageMargins left="0.34" right="0.39" top="0.3937007874015748" bottom="0.472440944881889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L35"/>
  <sheetViews>
    <sheetView zoomScalePageLayoutView="0" workbookViewId="0" topLeftCell="A4">
      <selection activeCell="L9" sqref="L9:L24"/>
    </sheetView>
  </sheetViews>
  <sheetFormatPr defaultColWidth="9.140625" defaultRowHeight="15"/>
  <cols>
    <col min="1" max="1" width="5.140625" style="9" customWidth="1"/>
    <col min="2" max="2" width="12.57421875" style="9" customWidth="1"/>
    <col min="3" max="3" width="11.421875" style="9" customWidth="1"/>
    <col min="4" max="4" width="11.8515625" style="9" customWidth="1"/>
    <col min="5" max="5" width="9.140625" style="30" customWidth="1"/>
    <col min="6" max="6" width="9.140625" style="9" customWidth="1"/>
    <col min="7" max="7" width="20.140625" style="9" customWidth="1"/>
    <col min="8" max="10" width="9.140625" style="9" customWidth="1"/>
    <col min="11" max="11" width="13.421875" style="9" customWidth="1"/>
    <col min="12" max="16384" width="9.140625" style="9" customWidth="1"/>
  </cols>
  <sheetData>
    <row r="2" spans="1:12" ht="15.75">
      <c r="A2" s="243" t="s">
        <v>253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15.75">
      <c r="A3" s="245" t="str">
        <f>'MẪU 7.1'!A2:O2</f>
        <v>(Kèm theo tờ trình số     Ttr - UBND, ngày        tháng        năm 2023    của UBND xã Hà Mòn)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12" ht="1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s="29" customFormat="1" ht="14.25" customHeight="1">
      <c r="A5" s="256" t="s">
        <v>0</v>
      </c>
      <c r="B5" s="256" t="s">
        <v>15</v>
      </c>
      <c r="C5" s="256" t="s">
        <v>26</v>
      </c>
      <c r="D5" s="256" t="s">
        <v>79</v>
      </c>
      <c r="E5" s="256" t="s">
        <v>27</v>
      </c>
      <c r="F5" s="256"/>
      <c r="G5" s="256"/>
      <c r="H5" s="256" t="s">
        <v>28</v>
      </c>
      <c r="I5" s="256"/>
      <c r="J5" s="256"/>
      <c r="K5" s="256"/>
      <c r="L5" s="256" t="s">
        <v>103</v>
      </c>
    </row>
    <row r="6" spans="1:12" s="29" customFormat="1" ht="36.75" customHeight="1">
      <c r="A6" s="256"/>
      <c r="B6" s="256"/>
      <c r="C6" s="256"/>
      <c r="D6" s="256"/>
      <c r="E6" s="256" t="s">
        <v>29</v>
      </c>
      <c r="F6" s="256"/>
      <c r="G6" s="256" t="s">
        <v>30</v>
      </c>
      <c r="H6" s="256" t="s">
        <v>31</v>
      </c>
      <c r="I6" s="256" t="s">
        <v>32</v>
      </c>
      <c r="J6" s="256"/>
      <c r="K6" s="256" t="s">
        <v>33</v>
      </c>
      <c r="L6" s="256"/>
    </row>
    <row r="7" spans="1:12" s="29" customFormat="1" ht="38.25" customHeight="1">
      <c r="A7" s="257"/>
      <c r="B7" s="257"/>
      <c r="C7" s="257"/>
      <c r="D7" s="257"/>
      <c r="E7" s="212" t="s">
        <v>34</v>
      </c>
      <c r="F7" s="212" t="s">
        <v>35</v>
      </c>
      <c r="G7" s="257"/>
      <c r="H7" s="257"/>
      <c r="I7" s="212" t="s">
        <v>36</v>
      </c>
      <c r="J7" s="212" t="s">
        <v>37</v>
      </c>
      <c r="K7" s="257"/>
      <c r="L7" s="257"/>
    </row>
    <row r="8" spans="1:12" s="29" customFormat="1" ht="16.5" customHeight="1">
      <c r="A8" s="46" t="s">
        <v>5</v>
      </c>
      <c r="B8" s="46" t="s">
        <v>4</v>
      </c>
      <c r="C8" s="46"/>
      <c r="D8" s="46">
        <v>1</v>
      </c>
      <c r="E8" s="212">
        <v>2</v>
      </c>
      <c r="F8" s="212">
        <v>3</v>
      </c>
      <c r="G8" s="212">
        <v>4</v>
      </c>
      <c r="H8" s="212">
        <v>5</v>
      </c>
      <c r="I8" s="212">
        <v>6</v>
      </c>
      <c r="J8" s="212">
        <v>7</v>
      </c>
      <c r="K8" s="212">
        <v>8</v>
      </c>
      <c r="L8" s="46">
        <f>D9-E9-F9+H9+I9+J9</f>
        <v>3</v>
      </c>
    </row>
    <row r="9" spans="1:12" s="26" customFormat="1" ht="18" customHeight="1">
      <c r="A9" s="254" t="s">
        <v>7</v>
      </c>
      <c r="B9" s="254" t="s">
        <v>147</v>
      </c>
      <c r="C9" s="47" t="s">
        <v>38</v>
      </c>
      <c r="D9" s="47">
        <v>3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f>D9-E9-F9+H9+I9+J9</f>
        <v>3</v>
      </c>
    </row>
    <row r="10" spans="1:12" s="26" customFormat="1" ht="18" customHeight="1">
      <c r="A10" s="255"/>
      <c r="B10" s="255"/>
      <c r="C10" s="48" t="s">
        <v>19</v>
      </c>
      <c r="D10" s="48">
        <v>8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7">
        <f aca="true" t="shared" si="0" ref="L10:L24">D10-E10-F10+H10+I10+J10</f>
        <v>8</v>
      </c>
    </row>
    <row r="11" spans="1:12" s="26" customFormat="1" ht="18" customHeight="1">
      <c r="A11" s="254" t="s">
        <v>8</v>
      </c>
      <c r="B11" s="254" t="s">
        <v>148</v>
      </c>
      <c r="C11" s="47" t="s">
        <v>38</v>
      </c>
      <c r="D11" s="47">
        <v>2</v>
      </c>
      <c r="E11" s="47">
        <v>1</v>
      </c>
      <c r="F11" s="47">
        <v>0</v>
      </c>
      <c r="G11" s="47">
        <v>0</v>
      </c>
      <c r="H11" s="47">
        <v>0</v>
      </c>
      <c r="I11" s="48">
        <v>0</v>
      </c>
      <c r="J11" s="47">
        <v>0</v>
      </c>
      <c r="K11" s="47">
        <v>0</v>
      </c>
      <c r="L11" s="47">
        <f t="shared" si="0"/>
        <v>1</v>
      </c>
    </row>
    <row r="12" spans="1:12" s="26" customFormat="1" ht="18" customHeight="1">
      <c r="A12" s="255"/>
      <c r="B12" s="255"/>
      <c r="C12" s="48" t="s">
        <v>19</v>
      </c>
      <c r="D12" s="48">
        <v>3</v>
      </c>
      <c r="E12" s="48">
        <v>1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7">
        <f t="shared" si="0"/>
        <v>2</v>
      </c>
    </row>
    <row r="13" spans="1:12" s="26" customFormat="1" ht="18" customHeight="1">
      <c r="A13" s="254" t="s">
        <v>21</v>
      </c>
      <c r="B13" s="254" t="s">
        <v>149</v>
      </c>
      <c r="C13" s="47" t="s">
        <v>38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8">
        <v>0</v>
      </c>
      <c r="J13" s="47">
        <v>0</v>
      </c>
      <c r="K13" s="47">
        <v>0</v>
      </c>
      <c r="L13" s="47">
        <f t="shared" si="0"/>
        <v>0</v>
      </c>
    </row>
    <row r="14" spans="1:12" s="26" customFormat="1" ht="18" customHeight="1">
      <c r="A14" s="255"/>
      <c r="B14" s="255"/>
      <c r="C14" s="48" t="s">
        <v>19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7">
        <f t="shared" si="0"/>
        <v>0</v>
      </c>
    </row>
    <row r="15" spans="1:12" s="26" customFormat="1" ht="18" customHeight="1">
      <c r="A15" s="254" t="s">
        <v>22</v>
      </c>
      <c r="B15" s="254" t="s">
        <v>150</v>
      </c>
      <c r="C15" s="47" t="s">
        <v>38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8">
        <v>0</v>
      </c>
      <c r="J15" s="47">
        <v>0</v>
      </c>
      <c r="K15" s="47">
        <v>0</v>
      </c>
      <c r="L15" s="47">
        <f t="shared" si="0"/>
        <v>0</v>
      </c>
    </row>
    <row r="16" spans="1:12" s="26" customFormat="1" ht="18" customHeight="1">
      <c r="A16" s="255"/>
      <c r="B16" s="255"/>
      <c r="C16" s="48" t="s">
        <v>19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7">
        <f t="shared" si="0"/>
        <v>0</v>
      </c>
    </row>
    <row r="17" spans="1:12" s="26" customFormat="1" ht="18" customHeight="1">
      <c r="A17" s="254" t="s">
        <v>23</v>
      </c>
      <c r="B17" s="254" t="s">
        <v>151</v>
      </c>
      <c r="C17" s="47" t="s">
        <v>38</v>
      </c>
      <c r="D17" s="47">
        <v>5</v>
      </c>
      <c r="E17" s="47">
        <v>3</v>
      </c>
      <c r="F17" s="47">
        <v>0</v>
      </c>
      <c r="G17" s="47">
        <v>0</v>
      </c>
      <c r="H17" s="47">
        <v>0</v>
      </c>
      <c r="I17" s="48">
        <v>0</v>
      </c>
      <c r="J17" s="47">
        <v>0</v>
      </c>
      <c r="K17" s="47">
        <v>0</v>
      </c>
      <c r="L17" s="47">
        <f t="shared" si="0"/>
        <v>2</v>
      </c>
    </row>
    <row r="18" spans="1:12" s="26" customFormat="1" ht="18" customHeight="1">
      <c r="A18" s="255"/>
      <c r="B18" s="255"/>
      <c r="C18" s="48" t="s">
        <v>19</v>
      </c>
      <c r="D18" s="48">
        <v>14</v>
      </c>
      <c r="E18" s="48">
        <v>7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7">
        <f t="shared" si="0"/>
        <v>7</v>
      </c>
    </row>
    <row r="19" spans="1:12" s="26" customFormat="1" ht="18" customHeight="1">
      <c r="A19" s="254" t="s">
        <v>24</v>
      </c>
      <c r="B19" s="254" t="s">
        <v>152</v>
      </c>
      <c r="C19" s="47" t="s">
        <v>38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8">
        <v>0</v>
      </c>
      <c r="J19" s="47">
        <v>0</v>
      </c>
      <c r="K19" s="47">
        <v>0</v>
      </c>
      <c r="L19" s="47">
        <f t="shared" si="0"/>
        <v>0</v>
      </c>
    </row>
    <row r="20" spans="1:12" s="26" customFormat="1" ht="18" customHeight="1">
      <c r="A20" s="255"/>
      <c r="B20" s="255"/>
      <c r="C20" s="48" t="s">
        <v>19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7">
        <f t="shared" si="0"/>
        <v>0</v>
      </c>
    </row>
    <row r="21" spans="1:12" s="26" customFormat="1" ht="18" customHeight="1">
      <c r="A21" s="254" t="s">
        <v>25</v>
      </c>
      <c r="B21" s="254" t="s">
        <v>153</v>
      </c>
      <c r="C21" s="47" t="s">
        <v>38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8">
        <v>0</v>
      </c>
      <c r="J21" s="47">
        <v>0</v>
      </c>
      <c r="K21" s="47">
        <v>0</v>
      </c>
      <c r="L21" s="47">
        <f t="shared" si="0"/>
        <v>0</v>
      </c>
    </row>
    <row r="22" spans="1:12" s="26" customFormat="1" ht="18" customHeight="1">
      <c r="A22" s="255"/>
      <c r="B22" s="255"/>
      <c r="C22" s="47" t="s">
        <v>19</v>
      </c>
      <c r="D22" s="47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7">
        <f t="shared" si="0"/>
        <v>0</v>
      </c>
    </row>
    <row r="23" spans="1:12" s="49" customFormat="1" ht="18" customHeight="1">
      <c r="A23" s="250" t="s">
        <v>146</v>
      </c>
      <c r="B23" s="251"/>
      <c r="C23" s="37" t="s">
        <v>38</v>
      </c>
      <c r="D23" s="37">
        <v>10</v>
      </c>
      <c r="E23" s="211">
        <v>4</v>
      </c>
      <c r="F23" s="211">
        <v>0</v>
      </c>
      <c r="G23" s="211">
        <v>0</v>
      </c>
      <c r="H23" s="211">
        <v>0</v>
      </c>
      <c r="I23" s="48">
        <v>0</v>
      </c>
      <c r="J23" s="211">
        <v>0</v>
      </c>
      <c r="K23" s="211">
        <v>0</v>
      </c>
      <c r="L23" s="47">
        <f t="shared" si="0"/>
        <v>6</v>
      </c>
    </row>
    <row r="24" spans="1:12" s="49" customFormat="1" ht="18" customHeight="1">
      <c r="A24" s="252"/>
      <c r="B24" s="253"/>
      <c r="C24" s="37" t="s">
        <v>19</v>
      </c>
      <c r="D24" s="37">
        <v>25</v>
      </c>
      <c r="E24" s="211">
        <f aca="true" t="shared" si="1" ref="E24:K24">SUMIF($C$9:$C$22,"Nhân khẩu",E9:E22)</f>
        <v>8</v>
      </c>
      <c r="F24" s="211">
        <f t="shared" si="1"/>
        <v>0</v>
      </c>
      <c r="G24" s="211">
        <f t="shared" si="1"/>
        <v>0</v>
      </c>
      <c r="H24" s="211">
        <f>SUMIF($C$9:$C$22,"Nhân khẩu",H9:H22)</f>
        <v>0</v>
      </c>
      <c r="I24" s="211">
        <f>SUMIF($C$9:$C$22,"Nhân khẩu",I9:I22)</f>
        <v>0</v>
      </c>
      <c r="J24" s="211">
        <f>SUMIF($C$9:$C$22,"Nhân khẩu",J9:J22)</f>
        <v>0</v>
      </c>
      <c r="K24" s="211">
        <f t="shared" si="1"/>
        <v>0</v>
      </c>
      <c r="L24" s="47">
        <f t="shared" si="0"/>
        <v>17</v>
      </c>
    </row>
    <row r="25" ht="15">
      <c r="E25" s="9"/>
    </row>
    <row r="26" ht="15">
      <c r="E26" s="9"/>
    </row>
    <row r="27" ht="15">
      <c r="E27" s="9"/>
    </row>
    <row r="28" ht="15">
      <c r="E28" s="9"/>
    </row>
    <row r="29" ht="15">
      <c r="E29" s="9"/>
    </row>
    <row r="30" ht="15">
      <c r="E30" s="9"/>
    </row>
    <row r="31" ht="15">
      <c r="E31" s="9"/>
    </row>
    <row r="32" ht="15">
      <c r="E32" s="9"/>
    </row>
    <row r="33" ht="15">
      <c r="E33" s="9"/>
    </row>
    <row r="34" ht="15">
      <c r="E34" s="9"/>
    </row>
    <row r="35" ht="15">
      <c r="E35" s="9"/>
    </row>
  </sheetData>
  <sheetProtection/>
  <mergeCells count="29">
    <mergeCell ref="K6:K7"/>
    <mergeCell ref="H5:K5"/>
    <mergeCell ref="E5:G5"/>
    <mergeCell ref="L5:L7"/>
    <mergeCell ref="A2:L2"/>
    <mergeCell ref="A3:L3"/>
    <mergeCell ref="C5:C7"/>
    <mergeCell ref="D5:D7"/>
    <mergeCell ref="A5:A7"/>
    <mergeCell ref="B5:B7"/>
    <mergeCell ref="E6:F6"/>
    <mergeCell ref="G6:G7"/>
    <mergeCell ref="H6:H7"/>
    <mergeCell ref="I6:J6"/>
    <mergeCell ref="A9:A10"/>
    <mergeCell ref="B9:B10"/>
    <mergeCell ref="A11:A12"/>
    <mergeCell ref="B11:B12"/>
    <mergeCell ref="A13:A14"/>
    <mergeCell ref="B13:B14"/>
    <mergeCell ref="A21:A22"/>
    <mergeCell ref="B21:B22"/>
    <mergeCell ref="A23:B24"/>
    <mergeCell ref="A15:A16"/>
    <mergeCell ref="B15:B16"/>
    <mergeCell ref="A17:A18"/>
    <mergeCell ref="B17:B18"/>
    <mergeCell ref="A19:A20"/>
    <mergeCell ref="B19:B20"/>
  </mergeCells>
  <printOptions/>
  <pageMargins left="0.43" right="0.31" top="0.31" bottom="0.33" header="0.2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N25"/>
  <sheetViews>
    <sheetView tabSelected="1" zoomScalePageLayoutView="0" workbookViewId="0" topLeftCell="A6">
      <selection activeCell="K18" sqref="K18"/>
    </sheetView>
  </sheetViews>
  <sheetFormatPr defaultColWidth="9.140625" defaultRowHeight="15"/>
  <cols>
    <col min="1" max="1" width="6.8515625" style="6" customWidth="1"/>
    <col min="2" max="2" width="14.8515625" style="6" customWidth="1"/>
    <col min="3" max="3" width="13.140625" style="6" customWidth="1"/>
    <col min="4" max="4" width="11.57421875" style="6" customWidth="1"/>
    <col min="5" max="6" width="9.140625" style="6" customWidth="1"/>
    <col min="7" max="7" width="14.8515625" style="6" customWidth="1"/>
    <col min="8" max="10" width="9.140625" style="6" customWidth="1"/>
    <col min="11" max="11" width="10.7109375" style="6" customWidth="1"/>
    <col min="12" max="16384" width="9.140625" style="6" customWidth="1"/>
  </cols>
  <sheetData>
    <row r="2" spans="1:12" ht="15.75">
      <c r="A2" s="258" t="s">
        <v>254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5.75">
      <c r="A3" s="259" t="str">
        <f>'MẪU 7.1'!A2:O2</f>
        <v>(Kèm theo tờ trình số     Ttr - UBND, ngày        tháng        năm 2023    của UBND xã Hà Mòn)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2" ht="1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1" customFormat="1" ht="15" customHeight="1">
      <c r="A5" s="260" t="s">
        <v>0</v>
      </c>
      <c r="B5" s="260" t="s">
        <v>15</v>
      </c>
      <c r="C5" s="260" t="s">
        <v>26</v>
      </c>
      <c r="D5" s="261" t="s">
        <v>80</v>
      </c>
      <c r="E5" s="260" t="s">
        <v>39</v>
      </c>
      <c r="F5" s="260"/>
      <c r="G5" s="260"/>
      <c r="H5" s="260" t="s">
        <v>40</v>
      </c>
      <c r="I5" s="260"/>
      <c r="J5" s="260"/>
      <c r="K5" s="260"/>
      <c r="L5" s="260" t="s">
        <v>104</v>
      </c>
    </row>
    <row r="6" spans="1:12" s="1" customFormat="1" ht="59.25" customHeight="1">
      <c r="A6" s="260"/>
      <c r="B6" s="260"/>
      <c r="C6" s="260"/>
      <c r="D6" s="264"/>
      <c r="E6" s="260" t="s">
        <v>41</v>
      </c>
      <c r="F6" s="260" t="s">
        <v>31</v>
      </c>
      <c r="G6" s="260" t="s">
        <v>30</v>
      </c>
      <c r="H6" s="260" t="s">
        <v>42</v>
      </c>
      <c r="I6" s="260" t="s">
        <v>32</v>
      </c>
      <c r="J6" s="260"/>
      <c r="K6" s="260" t="s">
        <v>33</v>
      </c>
      <c r="L6" s="260"/>
    </row>
    <row r="7" spans="1:12" s="1" customFormat="1" ht="40.5" customHeight="1">
      <c r="A7" s="261"/>
      <c r="B7" s="261"/>
      <c r="C7" s="261"/>
      <c r="D7" s="264"/>
      <c r="E7" s="261"/>
      <c r="F7" s="261"/>
      <c r="G7" s="261"/>
      <c r="H7" s="261"/>
      <c r="I7" s="11" t="s">
        <v>43</v>
      </c>
      <c r="J7" s="11" t="s">
        <v>37</v>
      </c>
      <c r="K7" s="261"/>
      <c r="L7" s="261"/>
    </row>
    <row r="8" spans="1:12" s="77" customFormat="1" ht="19.5" customHeight="1">
      <c r="A8" s="254" t="s">
        <v>7</v>
      </c>
      <c r="B8" s="254" t="s">
        <v>164</v>
      </c>
      <c r="C8" s="47" t="s">
        <v>38</v>
      </c>
      <c r="D8" s="47">
        <v>5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f>D8-E8-F8+H8+I8+J8</f>
        <v>5</v>
      </c>
    </row>
    <row r="9" spans="1:12" s="77" customFormat="1" ht="19.5" customHeight="1">
      <c r="A9" s="255"/>
      <c r="B9" s="255"/>
      <c r="C9" s="48" t="s">
        <v>19</v>
      </c>
      <c r="D9" s="48">
        <v>14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7">
        <f aca="true" t="shared" si="0" ref="L9:L23">D9-E9-F9+H9+I9+J9</f>
        <v>14</v>
      </c>
    </row>
    <row r="10" spans="1:12" s="77" customFormat="1" ht="19.5" customHeight="1">
      <c r="A10" s="254" t="s">
        <v>8</v>
      </c>
      <c r="B10" s="254" t="s">
        <v>165</v>
      </c>
      <c r="C10" s="47" t="s">
        <v>38</v>
      </c>
      <c r="D10" s="47">
        <v>2</v>
      </c>
      <c r="E10" s="47">
        <v>0</v>
      </c>
      <c r="F10" s="47">
        <v>0</v>
      </c>
      <c r="G10" s="47">
        <v>0</v>
      </c>
      <c r="H10" s="47">
        <v>1</v>
      </c>
      <c r="I10" s="47">
        <v>0</v>
      </c>
      <c r="J10" s="47">
        <v>0</v>
      </c>
      <c r="K10" s="47">
        <v>0</v>
      </c>
      <c r="L10" s="47">
        <f t="shared" si="0"/>
        <v>3</v>
      </c>
    </row>
    <row r="11" spans="1:12" s="77" customFormat="1" ht="19.5" customHeight="1">
      <c r="A11" s="255"/>
      <c r="B11" s="255"/>
      <c r="C11" s="48" t="s">
        <v>19</v>
      </c>
      <c r="D11" s="48">
        <v>11</v>
      </c>
      <c r="E11" s="48">
        <v>0</v>
      </c>
      <c r="F11" s="48">
        <v>0</v>
      </c>
      <c r="G11" s="48">
        <v>0</v>
      </c>
      <c r="H11" s="48">
        <v>1</v>
      </c>
      <c r="I11" s="48">
        <v>0</v>
      </c>
      <c r="J11" s="48">
        <v>0</v>
      </c>
      <c r="K11" s="48">
        <v>0</v>
      </c>
      <c r="L11" s="47">
        <f t="shared" si="0"/>
        <v>12</v>
      </c>
    </row>
    <row r="12" spans="1:12" s="77" customFormat="1" ht="19.5" customHeight="1">
      <c r="A12" s="254" t="s">
        <v>21</v>
      </c>
      <c r="B12" s="254" t="s">
        <v>179</v>
      </c>
      <c r="C12" s="47" t="s">
        <v>38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f t="shared" si="0"/>
        <v>0</v>
      </c>
    </row>
    <row r="13" spans="1:12" s="77" customFormat="1" ht="19.5" customHeight="1">
      <c r="A13" s="255"/>
      <c r="B13" s="255"/>
      <c r="C13" s="48" t="s">
        <v>19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7">
        <f t="shared" si="0"/>
        <v>0</v>
      </c>
    </row>
    <row r="14" spans="1:12" s="77" customFormat="1" ht="19.5" customHeight="1">
      <c r="A14" s="254" t="s">
        <v>22</v>
      </c>
      <c r="B14" s="254" t="s">
        <v>180</v>
      </c>
      <c r="C14" s="47" t="s">
        <v>38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f t="shared" si="0"/>
        <v>0</v>
      </c>
    </row>
    <row r="15" spans="1:12" s="77" customFormat="1" ht="19.5" customHeight="1">
      <c r="A15" s="255"/>
      <c r="B15" s="255"/>
      <c r="C15" s="48" t="s">
        <v>19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7">
        <f t="shared" si="0"/>
        <v>0</v>
      </c>
    </row>
    <row r="16" spans="1:12" s="77" customFormat="1" ht="19.5" customHeight="1">
      <c r="A16" s="254" t="s">
        <v>23</v>
      </c>
      <c r="B16" s="254" t="s">
        <v>166</v>
      </c>
      <c r="C16" s="47" t="s">
        <v>38</v>
      </c>
      <c r="D16" s="47">
        <v>2</v>
      </c>
      <c r="E16" s="47">
        <v>1</v>
      </c>
      <c r="F16" s="47">
        <v>0</v>
      </c>
      <c r="G16" s="47">
        <v>0</v>
      </c>
      <c r="H16" s="47">
        <v>3</v>
      </c>
      <c r="I16" s="47">
        <v>0</v>
      </c>
      <c r="J16" s="47">
        <v>0</v>
      </c>
      <c r="K16" s="47">
        <v>0</v>
      </c>
      <c r="L16" s="47">
        <f t="shared" si="0"/>
        <v>4</v>
      </c>
    </row>
    <row r="17" spans="1:12" s="77" customFormat="1" ht="19.5" customHeight="1">
      <c r="A17" s="255"/>
      <c r="B17" s="255"/>
      <c r="C17" s="48" t="s">
        <v>19</v>
      </c>
      <c r="D17" s="48">
        <v>5</v>
      </c>
      <c r="E17" s="48">
        <v>2</v>
      </c>
      <c r="F17" s="48">
        <v>0</v>
      </c>
      <c r="G17" s="48">
        <v>0</v>
      </c>
      <c r="H17" s="48">
        <v>6</v>
      </c>
      <c r="I17" s="48">
        <v>0</v>
      </c>
      <c r="J17" s="48">
        <v>0</v>
      </c>
      <c r="K17" s="48">
        <v>0</v>
      </c>
      <c r="L17" s="47">
        <f t="shared" si="0"/>
        <v>9</v>
      </c>
    </row>
    <row r="18" spans="1:12" s="77" customFormat="1" ht="19.5" customHeight="1">
      <c r="A18" s="254" t="s">
        <v>24</v>
      </c>
      <c r="B18" s="254" t="s">
        <v>152</v>
      </c>
      <c r="C18" s="47" t="s">
        <v>38</v>
      </c>
      <c r="D18" s="47">
        <v>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f t="shared" si="0"/>
        <v>1</v>
      </c>
    </row>
    <row r="19" spans="1:12" s="77" customFormat="1" ht="19.5" customHeight="1">
      <c r="A19" s="255"/>
      <c r="B19" s="255"/>
      <c r="C19" s="48" t="s">
        <v>19</v>
      </c>
      <c r="D19" s="48">
        <v>2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7">
        <f t="shared" si="0"/>
        <v>2</v>
      </c>
    </row>
    <row r="20" spans="1:12" s="77" customFormat="1" ht="19.5" customHeight="1">
      <c r="A20" s="254" t="s">
        <v>25</v>
      </c>
      <c r="B20" s="262" t="s">
        <v>153</v>
      </c>
      <c r="C20" s="47" t="s">
        <v>38</v>
      </c>
      <c r="D20" s="47">
        <v>1</v>
      </c>
      <c r="E20" s="47">
        <v>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f t="shared" si="0"/>
        <v>0</v>
      </c>
    </row>
    <row r="21" spans="1:12" s="77" customFormat="1" ht="19.5" customHeight="1">
      <c r="A21" s="255"/>
      <c r="B21" s="263"/>
      <c r="C21" s="47" t="s">
        <v>19</v>
      </c>
      <c r="D21" s="47">
        <v>3</v>
      </c>
      <c r="E21" s="47">
        <v>3</v>
      </c>
      <c r="F21" s="47">
        <v>0</v>
      </c>
      <c r="G21" s="47">
        <v>0</v>
      </c>
      <c r="H21" s="48">
        <v>0</v>
      </c>
      <c r="I21" s="48">
        <v>0</v>
      </c>
      <c r="J21" s="48">
        <v>0</v>
      </c>
      <c r="K21" s="48">
        <v>0</v>
      </c>
      <c r="L21" s="47">
        <f t="shared" si="0"/>
        <v>0</v>
      </c>
    </row>
    <row r="22" spans="1:14" s="77" customFormat="1" ht="19.5" customHeight="1">
      <c r="A22" s="250" t="s">
        <v>146</v>
      </c>
      <c r="B22" s="251"/>
      <c r="C22" s="219" t="s">
        <v>38</v>
      </c>
      <c r="D22" s="220">
        <v>11</v>
      </c>
      <c r="E22" s="220">
        <v>2</v>
      </c>
      <c r="F22" s="220">
        <v>0</v>
      </c>
      <c r="G22" s="220">
        <f>SUMIF($C$8:$C$21,"Hộ",G8:G21)</f>
        <v>0</v>
      </c>
      <c r="H22" s="220">
        <f>SUMIF($C$8:$C$21,"Hộ",H8:H21)</f>
        <v>4</v>
      </c>
      <c r="I22" s="220">
        <f>SUMIF($C$8:$C$21,"Hộ",I8:I21)</f>
        <v>0</v>
      </c>
      <c r="J22" s="220">
        <f>SUMIF($C$8:$C$21,"Hộ",J8:J21)</f>
        <v>0</v>
      </c>
      <c r="K22" s="220">
        <f>SUMIF($C$8:$C$21,"Hộ",K8:K21)</f>
        <v>0</v>
      </c>
      <c r="L22" s="219">
        <f t="shared" si="0"/>
        <v>13</v>
      </c>
      <c r="N22" s="209"/>
    </row>
    <row r="23" spans="1:12" s="77" customFormat="1" ht="19.5" customHeight="1">
      <c r="A23" s="252"/>
      <c r="B23" s="253"/>
      <c r="C23" s="219" t="s">
        <v>19</v>
      </c>
      <c r="D23" s="221">
        <v>35</v>
      </c>
      <c r="E23" s="221">
        <v>5</v>
      </c>
      <c r="F23" s="220">
        <v>0</v>
      </c>
      <c r="G23" s="220">
        <f>SUMIF($C$8:$C$21,"Nhân khẩu",G8:G21)</f>
        <v>0</v>
      </c>
      <c r="H23" s="220">
        <f>SUMIF($C$8:$C$21,"Nhân khẩu",H8:H21)</f>
        <v>7</v>
      </c>
      <c r="I23" s="220">
        <f>SUMIF($C$8:$C$21,"Nhân khẩu",I8:I21)</f>
        <v>0</v>
      </c>
      <c r="J23" s="220">
        <v>0</v>
      </c>
      <c r="K23" s="220">
        <f>SUMIF($C$8:$C$21,"Nhân khẩu",K8:K21)</f>
        <v>0</v>
      </c>
      <c r="L23" s="219">
        <f t="shared" si="0"/>
        <v>37</v>
      </c>
    </row>
    <row r="24" s="12" customFormat="1" ht="15"/>
    <row r="25" s="12" customFormat="1" ht="15">
      <c r="E25" s="210"/>
    </row>
  </sheetData>
  <sheetProtection/>
  <mergeCells count="30">
    <mergeCell ref="A5:A7"/>
    <mergeCell ref="B5:B7"/>
    <mergeCell ref="C5:C7"/>
    <mergeCell ref="K6:K7"/>
    <mergeCell ref="A8:A9"/>
    <mergeCell ref="A10:A11"/>
    <mergeCell ref="D5:D7"/>
    <mergeCell ref="B8:B9"/>
    <mergeCell ref="B10:B11"/>
    <mergeCell ref="E5:G5"/>
    <mergeCell ref="B16:B17"/>
    <mergeCell ref="A18:A19"/>
    <mergeCell ref="B18:B19"/>
    <mergeCell ref="B14:B15"/>
    <mergeCell ref="F6:F7"/>
    <mergeCell ref="H5:K5"/>
    <mergeCell ref="I6:J6"/>
    <mergeCell ref="E6:E7"/>
    <mergeCell ref="H6:H7"/>
    <mergeCell ref="G6:G7"/>
    <mergeCell ref="A2:L2"/>
    <mergeCell ref="A3:L3"/>
    <mergeCell ref="L5:L7"/>
    <mergeCell ref="A22:B23"/>
    <mergeCell ref="A12:A13"/>
    <mergeCell ref="B12:B13"/>
    <mergeCell ref="A20:A21"/>
    <mergeCell ref="B20:B21"/>
    <mergeCell ref="A16:A17"/>
    <mergeCell ref="A14:A15"/>
  </mergeCells>
  <printOptions/>
  <pageMargins left="0.42" right="0.7086614173228347" top="0.37" bottom="0.43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P18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5.140625" style="6" customWidth="1"/>
    <col min="2" max="2" width="19.28125" style="6" customWidth="1"/>
    <col min="3" max="3" width="9.140625" style="31" customWidth="1"/>
    <col min="4" max="4" width="9.421875" style="6" customWidth="1"/>
    <col min="5" max="9" width="9.140625" style="6" customWidth="1"/>
    <col min="10" max="10" width="7.421875" style="12" customWidth="1"/>
    <col min="11" max="11" width="8.28125" style="12" customWidth="1"/>
    <col min="12" max="12" width="9.140625" style="12" customWidth="1"/>
    <col min="13" max="13" width="9.140625" style="31" customWidth="1"/>
    <col min="14" max="14" width="9.140625" style="6" customWidth="1"/>
    <col min="15" max="15" width="8.00390625" style="6" customWidth="1"/>
    <col min="16" max="16384" width="9.140625" style="6" customWidth="1"/>
  </cols>
  <sheetData>
    <row r="1" spans="10:13" ht="15">
      <c r="J1" s="12" t="s">
        <v>88</v>
      </c>
      <c r="M1" s="31" t="s">
        <v>89</v>
      </c>
    </row>
    <row r="2" spans="1:15" ht="16.5">
      <c r="A2" s="272" t="s">
        <v>255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</row>
    <row r="3" spans="1:15" ht="16.5">
      <c r="A3" s="273" t="str">
        <f>'MẪU 7.1'!A2:O2</f>
        <v>(Kèm theo tờ trình số     Ttr - UBND, ngày        tháng        năm 2023    của UBND xã Hà Mòn)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</row>
    <row r="4" ht="15">
      <c r="A4" s="4"/>
    </row>
    <row r="5" spans="1:16" ht="25.5" customHeight="1">
      <c r="A5" s="270" t="s">
        <v>0</v>
      </c>
      <c r="B5" s="270" t="s">
        <v>45</v>
      </c>
      <c r="C5" s="271" t="s">
        <v>16</v>
      </c>
      <c r="D5" s="270" t="s">
        <v>44</v>
      </c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7"/>
    </row>
    <row r="6" spans="1:16" ht="15">
      <c r="A6" s="270"/>
      <c r="B6" s="270"/>
      <c r="C6" s="271"/>
      <c r="D6" s="8">
        <v>1</v>
      </c>
      <c r="E6" s="8">
        <v>2</v>
      </c>
      <c r="F6" s="8">
        <v>3</v>
      </c>
      <c r="G6" s="8">
        <v>4</v>
      </c>
      <c r="H6" s="8">
        <v>5</v>
      </c>
      <c r="I6" s="8">
        <v>6</v>
      </c>
      <c r="J6" s="15">
        <v>7</v>
      </c>
      <c r="K6" s="15">
        <v>8</v>
      </c>
      <c r="L6" s="15">
        <v>9</v>
      </c>
      <c r="M6" s="32">
        <v>10</v>
      </c>
      <c r="N6" s="8">
        <v>11</v>
      </c>
      <c r="O6" s="8">
        <v>12</v>
      </c>
      <c r="P6" s="5"/>
    </row>
    <row r="7" spans="1:16" s="58" customFormat="1" ht="24" customHeight="1">
      <c r="A7" s="52" t="s">
        <v>14</v>
      </c>
      <c r="B7" s="265" t="s">
        <v>20</v>
      </c>
      <c r="C7" s="266"/>
      <c r="D7" s="54"/>
      <c r="E7" s="54"/>
      <c r="F7" s="54"/>
      <c r="G7" s="54"/>
      <c r="H7" s="55"/>
      <c r="I7" s="55"/>
      <c r="J7" s="63"/>
      <c r="K7" s="64"/>
      <c r="L7" s="64"/>
      <c r="M7" s="71"/>
      <c r="N7" s="56"/>
      <c r="O7" s="56"/>
      <c r="P7" s="57"/>
    </row>
    <row r="8" spans="1:16" s="58" customFormat="1" ht="24" customHeight="1">
      <c r="A8" s="52">
        <v>1</v>
      </c>
      <c r="B8" s="53" t="s">
        <v>181</v>
      </c>
      <c r="C8" s="72">
        <f>SUM(C9:C15)</f>
        <v>6</v>
      </c>
      <c r="D8" s="52">
        <f>SUM(D9:D15)</f>
        <v>0</v>
      </c>
      <c r="E8" s="52">
        <f aca="true" t="shared" si="0" ref="E8:O8">SUM(E9:E15)</f>
        <v>6</v>
      </c>
      <c r="F8" s="52">
        <f t="shared" si="0"/>
        <v>0</v>
      </c>
      <c r="G8" s="52">
        <f t="shared" si="0"/>
        <v>6</v>
      </c>
      <c r="H8" s="52">
        <f t="shared" si="0"/>
        <v>0</v>
      </c>
      <c r="I8" s="52">
        <f t="shared" si="0"/>
        <v>0</v>
      </c>
      <c r="J8" s="65">
        <v>1</v>
      </c>
      <c r="K8" s="65">
        <f t="shared" si="0"/>
        <v>0</v>
      </c>
      <c r="L8" s="65">
        <f t="shared" si="0"/>
        <v>0</v>
      </c>
      <c r="M8" s="72">
        <f t="shared" si="0"/>
        <v>0</v>
      </c>
      <c r="N8" s="52">
        <f t="shared" si="0"/>
        <v>5</v>
      </c>
      <c r="O8" s="52">
        <f t="shared" si="0"/>
        <v>0</v>
      </c>
      <c r="P8" s="57"/>
    </row>
    <row r="9" spans="1:15" s="58" customFormat="1" ht="24" customHeight="1">
      <c r="A9" s="59" t="s">
        <v>7</v>
      </c>
      <c r="B9" s="60" t="s">
        <v>164</v>
      </c>
      <c r="C9" s="73">
        <f>'MẪU 7.1'!G10</f>
        <v>3</v>
      </c>
      <c r="D9" s="60">
        <v>0</v>
      </c>
      <c r="E9" s="60">
        <v>3</v>
      </c>
      <c r="F9" s="60">
        <f>'MẪU 7.11'!K46</f>
        <v>0</v>
      </c>
      <c r="G9" s="60">
        <v>3</v>
      </c>
      <c r="H9" s="60">
        <f>'MẪU 7.11'!M46</f>
        <v>0</v>
      </c>
      <c r="I9" s="60">
        <f>'MẪU 7.11'!N46</f>
        <v>0</v>
      </c>
      <c r="J9" s="60">
        <v>1</v>
      </c>
      <c r="K9" s="60">
        <f>'MẪU 7.11'!P46</f>
        <v>0</v>
      </c>
      <c r="L9" s="60">
        <f>'MẪU 7.11'!Q46</f>
        <v>0</v>
      </c>
      <c r="M9" s="60">
        <f>'MẪU 7.11'!R46</f>
        <v>0</v>
      </c>
      <c r="N9" s="60">
        <v>2</v>
      </c>
      <c r="O9" s="60">
        <f>'MẪU 7.11'!T46</f>
        <v>0</v>
      </c>
    </row>
    <row r="10" spans="1:15" s="58" customFormat="1" ht="24" customHeight="1">
      <c r="A10" s="61" t="s">
        <v>8</v>
      </c>
      <c r="B10" s="60" t="s">
        <v>165</v>
      </c>
      <c r="C10" s="73">
        <f>'MẪU 7.1'!G11</f>
        <v>1</v>
      </c>
      <c r="D10" s="60">
        <v>0</v>
      </c>
      <c r="E10" s="60">
        <v>1</v>
      </c>
      <c r="F10" s="60">
        <f>'MẪU 7.11'!K65</f>
        <v>0</v>
      </c>
      <c r="G10" s="60">
        <v>1</v>
      </c>
      <c r="H10" s="60">
        <f>'MẪU 7.11'!M65</f>
        <v>0</v>
      </c>
      <c r="I10" s="60">
        <f>'MẪU 7.11'!N65</f>
        <v>0</v>
      </c>
      <c r="J10" s="60">
        <f>'MẪU 7.11'!O65</f>
        <v>0</v>
      </c>
      <c r="K10" s="60">
        <f>'MẪU 7.11'!P65</f>
        <v>0</v>
      </c>
      <c r="L10" s="60">
        <f>'MẪU 7.11'!Q65</f>
        <v>0</v>
      </c>
      <c r="M10" s="60">
        <f>'MẪU 7.11'!R65</f>
        <v>0</v>
      </c>
      <c r="N10" s="60">
        <v>1</v>
      </c>
      <c r="O10" s="60">
        <f>'MẪU 7.11'!T65</f>
        <v>0</v>
      </c>
    </row>
    <row r="11" spans="1:15" s="58" customFormat="1" ht="24" customHeight="1">
      <c r="A11" s="59" t="s">
        <v>21</v>
      </c>
      <c r="B11" s="59" t="s">
        <v>179</v>
      </c>
      <c r="C11" s="73">
        <f>'MẪU 7.1'!G12</f>
        <v>0</v>
      </c>
      <c r="D11" s="60">
        <v>0</v>
      </c>
      <c r="E11" s="60">
        <v>0</v>
      </c>
      <c r="F11" s="60">
        <f>'MẪU 7.11'!K115</f>
        <v>0</v>
      </c>
      <c r="G11" s="60">
        <f>'MẪU 7.11'!L115</f>
        <v>0</v>
      </c>
      <c r="H11" s="60">
        <f>'MẪU 7.11'!M115</f>
        <v>0</v>
      </c>
      <c r="I11" s="60">
        <f>'MẪU 7.11'!N115</f>
        <v>0</v>
      </c>
      <c r="J11" s="60">
        <f>'MẪU 7.11'!O115</f>
        <v>0</v>
      </c>
      <c r="K11" s="60">
        <f>'MẪU 7.11'!P115</f>
        <v>0</v>
      </c>
      <c r="L11" s="60">
        <f>'MẪU 7.11'!Q115</f>
        <v>0</v>
      </c>
      <c r="M11" s="60">
        <f>'MẪU 7.11'!R115</f>
        <v>0</v>
      </c>
      <c r="N11" s="60">
        <f>'MẪU 7.11'!S115</f>
        <v>0</v>
      </c>
      <c r="O11" s="60">
        <f>'MẪU 7.11'!T115</f>
        <v>0</v>
      </c>
    </row>
    <row r="12" spans="1:15" s="58" customFormat="1" ht="24" customHeight="1">
      <c r="A12" s="62" t="s">
        <v>22</v>
      </c>
      <c r="B12" s="60" t="s">
        <v>180</v>
      </c>
      <c r="C12" s="73">
        <f>'MẪU 7.1'!G13</f>
        <v>0</v>
      </c>
      <c r="D12" s="60">
        <v>0</v>
      </c>
      <c r="E12" s="60">
        <v>0</v>
      </c>
      <c r="F12" s="60">
        <f>'MẪU 7.11'!K152</f>
        <v>0</v>
      </c>
      <c r="G12" s="60">
        <f>'MẪU 7.11'!L152</f>
        <v>0</v>
      </c>
      <c r="H12" s="60">
        <f>'MẪU 7.11'!M152</f>
        <v>0</v>
      </c>
      <c r="I12" s="60">
        <f>'MẪU 7.11'!N152</f>
        <v>0</v>
      </c>
      <c r="J12" s="60">
        <f>'MẪU 7.11'!O152</f>
        <v>0</v>
      </c>
      <c r="K12" s="60">
        <f>'MẪU 7.11'!P152</f>
        <v>0</v>
      </c>
      <c r="L12" s="60">
        <f>'MẪU 7.11'!Q152</f>
        <v>0</v>
      </c>
      <c r="M12" s="60">
        <f>'MẪU 7.11'!R152</f>
        <v>0</v>
      </c>
      <c r="N12" s="60">
        <f>'MẪU 7.11'!S152</f>
        <v>0</v>
      </c>
      <c r="O12" s="60">
        <f>'MẪU 7.11'!T152</f>
        <v>0</v>
      </c>
    </row>
    <row r="13" spans="1:15" s="58" customFormat="1" ht="24" customHeight="1">
      <c r="A13" s="62" t="s">
        <v>23</v>
      </c>
      <c r="B13" s="60" t="s">
        <v>166</v>
      </c>
      <c r="C13" s="73">
        <f>'MẪU 7.1'!G14</f>
        <v>2</v>
      </c>
      <c r="D13" s="60">
        <v>0</v>
      </c>
      <c r="E13" s="60">
        <v>2</v>
      </c>
      <c r="F13" s="60">
        <f>'MẪU 7.11'!K198</f>
        <v>0</v>
      </c>
      <c r="G13" s="60">
        <v>2</v>
      </c>
      <c r="H13" s="60">
        <f>'MẪU 7.11'!M198</f>
        <v>0</v>
      </c>
      <c r="I13" s="60">
        <f>'MẪU 7.11'!N198</f>
        <v>0</v>
      </c>
      <c r="J13" s="60">
        <f>'MẪU 7.11'!O198</f>
        <v>0</v>
      </c>
      <c r="K13" s="60">
        <f>'MẪU 7.11'!P198</f>
        <v>0</v>
      </c>
      <c r="L13" s="60">
        <f>'MẪU 7.11'!Q198</f>
        <v>0</v>
      </c>
      <c r="M13" s="60">
        <f>'MẪU 7.11'!R198</f>
        <v>0</v>
      </c>
      <c r="N13" s="60">
        <v>2</v>
      </c>
      <c r="O13" s="60">
        <f>'MẪU 7.11'!T198</f>
        <v>0</v>
      </c>
    </row>
    <row r="14" spans="1:15" s="58" customFormat="1" ht="24" customHeight="1">
      <c r="A14" s="62" t="s">
        <v>24</v>
      </c>
      <c r="B14" s="60" t="s">
        <v>182</v>
      </c>
      <c r="C14" s="73">
        <f>'MẪU 7.1'!G15</f>
        <v>0</v>
      </c>
      <c r="D14" s="60">
        <v>0</v>
      </c>
      <c r="E14" s="60">
        <v>0</v>
      </c>
      <c r="F14" s="60">
        <f>'MẪU 7.11'!K205</f>
        <v>0</v>
      </c>
      <c r="G14" s="60">
        <f>'MẪU 7.11'!L205</f>
        <v>0</v>
      </c>
      <c r="H14" s="60">
        <f>'MẪU 7.11'!M205</f>
        <v>0</v>
      </c>
      <c r="I14" s="60">
        <f>'MẪU 7.11'!N205</f>
        <v>0</v>
      </c>
      <c r="J14" s="60">
        <f>'MẪU 7.11'!O205</f>
        <v>0</v>
      </c>
      <c r="K14" s="60">
        <f>'MẪU 7.11'!P205</f>
        <v>0</v>
      </c>
      <c r="L14" s="60">
        <f>'MẪU 7.11'!Q205</f>
        <v>0</v>
      </c>
      <c r="M14" s="60">
        <f>'MẪU 7.11'!R205</f>
        <v>0</v>
      </c>
      <c r="N14" s="60">
        <f>'MẪU 7.11'!S205</f>
        <v>0</v>
      </c>
      <c r="O14" s="60">
        <f>'MẪU 7.11'!T205</f>
        <v>0</v>
      </c>
    </row>
    <row r="15" spans="1:15" s="58" customFormat="1" ht="24" customHeight="1">
      <c r="A15" s="62" t="s">
        <v>25</v>
      </c>
      <c r="B15" s="60" t="s">
        <v>153</v>
      </c>
      <c r="C15" s="73">
        <v>0</v>
      </c>
      <c r="D15" s="60">
        <v>0</v>
      </c>
      <c r="E15" s="60">
        <v>0</v>
      </c>
      <c r="F15" s="60">
        <f>'MẪU 7.11'!K244</f>
        <v>0</v>
      </c>
      <c r="G15" s="60">
        <f>'MẪU 7.11'!L244</f>
        <v>0</v>
      </c>
      <c r="H15" s="60">
        <f>'MẪU 7.11'!M244</f>
        <v>0</v>
      </c>
      <c r="I15" s="60">
        <f>'MẪU 7.11'!N244</f>
        <v>0</v>
      </c>
      <c r="J15" s="60">
        <f>'MẪU 7.11'!O244</f>
        <v>0</v>
      </c>
      <c r="K15" s="60">
        <f>'MẪU 7.11'!P244</f>
        <v>0</v>
      </c>
      <c r="L15" s="60">
        <f>'MẪU 7.11'!Q244</f>
        <v>0</v>
      </c>
      <c r="M15" s="60">
        <f>'MẪU 7.11'!R244</f>
        <v>0</v>
      </c>
      <c r="N15" s="60">
        <f>'MẪU 7.11'!S244</f>
        <v>0</v>
      </c>
      <c r="O15" s="60">
        <f>'MẪU 7.11'!T244</f>
        <v>0</v>
      </c>
    </row>
    <row r="16" spans="1:15" ht="15">
      <c r="A16" s="269" t="s">
        <v>46</v>
      </c>
      <c r="B16" s="267" t="s">
        <v>47</v>
      </c>
      <c r="C16" s="267"/>
      <c r="D16" s="267" t="s">
        <v>48</v>
      </c>
      <c r="E16" s="267"/>
      <c r="F16" s="267" t="s">
        <v>49</v>
      </c>
      <c r="G16" s="267"/>
      <c r="H16" s="267" t="s">
        <v>50</v>
      </c>
      <c r="I16" s="267"/>
      <c r="J16" s="267"/>
      <c r="K16" s="268" t="s">
        <v>51</v>
      </c>
      <c r="L16" s="268"/>
      <c r="M16" s="267" t="s">
        <v>52</v>
      </c>
      <c r="N16" s="267"/>
      <c r="O16" s="267"/>
    </row>
    <row r="17" spans="1:15" ht="37.5" customHeight="1">
      <c r="A17" s="269"/>
      <c r="B17" s="267" t="s">
        <v>53</v>
      </c>
      <c r="C17" s="267"/>
      <c r="D17" s="267" t="s">
        <v>54</v>
      </c>
      <c r="E17" s="267"/>
      <c r="F17" s="267" t="s">
        <v>55</v>
      </c>
      <c r="G17" s="267"/>
      <c r="H17" s="267" t="s">
        <v>56</v>
      </c>
      <c r="I17" s="267"/>
      <c r="J17" s="267"/>
      <c r="K17" s="268" t="s">
        <v>57</v>
      </c>
      <c r="L17" s="268"/>
      <c r="M17" s="267" t="s">
        <v>58</v>
      </c>
      <c r="N17" s="267"/>
      <c r="O17" s="267"/>
    </row>
    <row r="18" spans="1:15" ht="15">
      <c r="A18" s="10"/>
      <c r="B18" s="10"/>
      <c r="C18" s="74"/>
      <c r="D18" s="10"/>
      <c r="E18" s="10"/>
      <c r="F18" s="10"/>
      <c r="G18" s="10"/>
      <c r="H18" s="10"/>
      <c r="I18" s="10"/>
      <c r="J18" s="66"/>
      <c r="K18" s="66"/>
      <c r="L18" s="66"/>
      <c r="M18" s="74"/>
      <c r="N18" s="10"/>
      <c r="O18" s="10"/>
    </row>
  </sheetData>
  <sheetProtection/>
  <mergeCells count="20">
    <mergeCell ref="A5:A6"/>
    <mergeCell ref="C5:C6"/>
    <mergeCell ref="A2:O2"/>
    <mergeCell ref="F16:G16"/>
    <mergeCell ref="H16:J16"/>
    <mergeCell ref="K16:L16"/>
    <mergeCell ref="M16:O16"/>
    <mergeCell ref="A3:O3"/>
    <mergeCell ref="B5:B6"/>
    <mergeCell ref="D5:O5"/>
    <mergeCell ref="B7:C7"/>
    <mergeCell ref="H17:J17"/>
    <mergeCell ref="K17:L17"/>
    <mergeCell ref="M17:O17"/>
    <mergeCell ref="A16:A17"/>
    <mergeCell ref="B16:C16"/>
    <mergeCell ref="B17:C17"/>
    <mergeCell ref="D16:E16"/>
    <mergeCell ref="D17:E17"/>
    <mergeCell ref="F17:G17"/>
  </mergeCells>
  <printOptions/>
  <pageMargins left="0.42" right="0.29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P18"/>
  <sheetViews>
    <sheetView zoomScalePageLayoutView="0" workbookViewId="0" topLeftCell="A4">
      <selection activeCell="O15" sqref="O15"/>
    </sheetView>
  </sheetViews>
  <sheetFormatPr defaultColWidth="9.140625" defaultRowHeight="15"/>
  <cols>
    <col min="1" max="1" width="7.140625" style="12" customWidth="1"/>
    <col min="2" max="2" width="18.7109375" style="12" customWidth="1"/>
    <col min="3" max="3" width="10.57421875" style="12" customWidth="1"/>
    <col min="4" max="4" width="8.8515625" style="12" customWidth="1"/>
    <col min="5" max="5" width="9.421875" style="12" customWidth="1"/>
    <col min="6" max="6" width="10.140625" style="12" customWidth="1"/>
    <col min="7" max="7" width="8.57421875" style="12" customWidth="1"/>
    <col min="8" max="8" width="9.57421875" style="12" customWidth="1"/>
    <col min="9" max="9" width="8.8515625" style="12" customWidth="1"/>
    <col min="10" max="10" width="9.421875" style="12" customWidth="1"/>
    <col min="11" max="11" width="8.140625" style="12" customWidth="1"/>
    <col min="12" max="12" width="8.28125" style="12" customWidth="1"/>
    <col min="13" max="13" width="10.57421875" style="12" customWidth="1"/>
    <col min="14" max="14" width="8.00390625" style="12" customWidth="1"/>
    <col min="15" max="15" width="8.57421875" style="12" customWidth="1"/>
    <col min="16" max="16384" width="9.140625" style="12" customWidth="1"/>
  </cols>
  <sheetData>
    <row r="1" ht="11.25" customHeight="1"/>
    <row r="2" spans="1:15" ht="16.5">
      <c r="A2" s="275" t="s">
        <v>59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</row>
    <row r="3" spans="1:15" ht="16.5">
      <c r="A3" s="277" t="str">
        <f>'MẪU 7.1'!A2:O2</f>
        <v>(Kèm theo tờ trình số     Ttr - UBND, ngày        tháng        năm 2023    của UBND xã Hà Mòn)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ht="9.75" customHeight="1">
      <c r="A4" s="13"/>
    </row>
    <row r="5" spans="1:16" ht="21.75" customHeight="1">
      <c r="A5" s="276" t="s">
        <v>0</v>
      </c>
      <c r="B5" s="276" t="s">
        <v>45</v>
      </c>
      <c r="C5" s="276" t="s">
        <v>16</v>
      </c>
      <c r="D5" s="276" t="s">
        <v>81</v>
      </c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14"/>
    </row>
    <row r="6" spans="1:16" ht="15">
      <c r="A6" s="276"/>
      <c r="B6" s="276"/>
      <c r="C6" s="276"/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6"/>
    </row>
    <row r="7" spans="1:16" ht="21" customHeight="1">
      <c r="A7" s="69" t="s">
        <v>14</v>
      </c>
      <c r="B7" s="68" t="s">
        <v>20</v>
      </c>
      <c r="C7" s="15"/>
      <c r="D7" s="15"/>
      <c r="E7" s="15"/>
      <c r="F7" s="15"/>
      <c r="G7" s="15"/>
      <c r="H7" s="19"/>
      <c r="I7" s="19"/>
      <c r="J7" s="20"/>
      <c r="K7" s="21"/>
      <c r="L7" s="21"/>
      <c r="M7" s="21"/>
      <c r="N7" s="22"/>
      <c r="O7" s="22"/>
      <c r="P7" s="16"/>
    </row>
    <row r="8" spans="1:16" ht="21" customHeight="1">
      <c r="A8" s="69">
        <v>1</v>
      </c>
      <c r="B8" s="68" t="s">
        <v>183</v>
      </c>
      <c r="C8" s="69">
        <f>SUM(C9:C15)</f>
        <v>6</v>
      </c>
      <c r="D8" s="83">
        <f>'MẪU 7.4'!D8/'MẪU 7.5'!$C$8*100</f>
        <v>0</v>
      </c>
      <c r="E8" s="83">
        <f>'MẪU 7.4'!E8/'MẪU 7.5'!$C$8*100</f>
        <v>100</v>
      </c>
      <c r="F8" s="83">
        <f>'MẪU 7.4'!F8/'MẪU 7.5'!$C$8*100</f>
        <v>0</v>
      </c>
      <c r="G8" s="83">
        <f>'MẪU 7.4'!G8/'MẪU 7.5'!$C$8*100</f>
        <v>100</v>
      </c>
      <c r="H8" s="83">
        <f>'MẪU 7.4'!H8/'MẪU 7.5'!$C$8*100</f>
        <v>0</v>
      </c>
      <c r="I8" s="83">
        <f>'MẪU 7.4'!I8/'MẪU 7.5'!$C$8*100</f>
        <v>0</v>
      </c>
      <c r="J8" s="83">
        <f>'MẪU 7.4'!J8/'MẪU 7.5'!$C$8*100</f>
        <v>16.666666666666664</v>
      </c>
      <c r="K8" s="83">
        <f>'MẪU 7.4'!K8/'MẪU 7.5'!$C$8*100</f>
        <v>0</v>
      </c>
      <c r="L8" s="83">
        <f>'MẪU 7.4'!L8/'MẪU 7.5'!$C$8*100</f>
        <v>0</v>
      </c>
      <c r="M8" s="84">
        <f>'MẪU 7.4'!M8/'MẪU 7.5'!$C$8*100</f>
        <v>0</v>
      </c>
      <c r="N8" s="83">
        <f>'MẪU 7.4'!N8/'MẪU 7.5'!$C$8*100</f>
        <v>83.33333333333334</v>
      </c>
      <c r="O8" s="83">
        <f>'MẪU 7.4'!O8/'MẪU 7.5'!$C$8*100</f>
        <v>0</v>
      </c>
      <c r="P8" s="16"/>
    </row>
    <row r="9" spans="1:16" ht="23.25" customHeight="1">
      <c r="A9" s="15" t="s">
        <v>7</v>
      </c>
      <c r="B9" s="60" t="s">
        <v>164</v>
      </c>
      <c r="C9" s="85">
        <f>'MẪU 7.4'!C9</f>
        <v>3</v>
      </c>
      <c r="D9" s="86">
        <f>'MẪU 7.4'!D9/'MẪU 7.5'!C9*100</f>
        <v>0</v>
      </c>
      <c r="E9" s="86">
        <f>'MẪU 7.4'!E9/'MẪU 7.5'!C9*100</f>
        <v>100</v>
      </c>
      <c r="F9" s="86">
        <f>'MẪU 7.4'!F8:G9/'MẪU 7.5'!C9*100</f>
        <v>0</v>
      </c>
      <c r="G9" s="86">
        <f>'MẪU 7.4'!G9/'MẪU 7.5'!C9*100</f>
        <v>100</v>
      </c>
      <c r="H9" s="87">
        <f>'MẪU 7.4'!H9/'MẪU 7.5'!C9*100</f>
        <v>0</v>
      </c>
      <c r="I9" s="87">
        <f>'MẪU 7.4'!I9/'MẪU 7.5'!C9*100</f>
        <v>0</v>
      </c>
      <c r="J9" s="86">
        <f>'MẪU 7.4'!J9/'MẪU 7.5'!C9*100</f>
        <v>33.33333333333333</v>
      </c>
      <c r="K9" s="87">
        <f>'MẪU 7.4'!K9/'MẪU 7.5'!C9*100</f>
        <v>0</v>
      </c>
      <c r="L9" s="87">
        <f>'MẪU 7.4'!L9/'MẪU 7.5'!C9*100</f>
        <v>0</v>
      </c>
      <c r="M9" s="88">
        <f>'MẪU 7.4'!M9/'MẪU 7.5'!C9*100</f>
        <v>0</v>
      </c>
      <c r="N9" s="86">
        <f>'MẪU 7.4'!N9/'MẪU 7.5'!C9*100</f>
        <v>66.66666666666666</v>
      </c>
      <c r="O9" s="86">
        <f>'MẪU 7.4'!O9/'MẪU 7.5'!C9*100</f>
        <v>0</v>
      </c>
      <c r="P9" s="16"/>
    </row>
    <row r="10" spans="1:16" ht="23.25" customHeight="1">
      <c r="A10" s="15" t="s">
        <v>8</v>
      </c>
      <c r="B10" s="60" t="s">
        <v>165</v>
      </c>
      <c r="C10" s="85">
        <f>'MẪU 7.4'!C10</f>
        <v>1</v>
      </c>
      <c r="D10" s="86">
        <f>'MẪU 7.4'!D10/'MẪU 7.5'!C10*100</f>
        <v>0</v>
      </c>
      <c r="E10" s="86">
        <f>'MẪU 7.4'!E10/'MẪU 7.5'!C10*100</f>
        <v>100</v>
      </c>
      <c r="F10" s="86">
        <f>'MẪU 7.4'!F9:G10/'MẪU 7.5'!C10*100</f>
        <v>0</v>
      </c>
      <c r="G10" s="86">
        <f>'MẪU 7.4'!G10/'MẪU 7.5'!C10*100</f>
        <v>100</v>
      </c>
      <c r="H10" s="87">
        <f>'MẪU 7.4'!H10/'MẪU 7.5'!C10*100</f>
        <v>0</v>
      </c>
      <c r="I10" s="87">
        <f>'MẪU 7.4'!I10/'MẪU 7.5'!C10*100</f>
        <v>0</v>
      </c>
      <c r="J10" s="86">
        <f>'MẪU 7.4'!J10/'MẪU 7.5'!C10*100</f>
        <v>0</v>
      </c>
      <c r="K10" s="87">
        <f>'MẪU 7.4'!K10/'MẪU 7.5'!C10*100</f>
        <v>0</v>
      </c>
      <c r="L10" s="87">
        <f>'MẪU 7.4'!L10/'MẪU 7.5'!C10*100</f>
        <v>0</v>
      </c>
      <c r="M10" s="88">
        <f>'MẪU 7.4'!M10/'MẪU 7.5'!C10*100</f>
        <v>0</v>
      </c>
      <c r="N10" s="86">
        <f>'MẪU 7.4'!N10/'MẪU 7.5'!C10*100</f>
        <v>100</v>
      </c>
      <c r="O10" s="86">
        <f>'MẪU 7.4'!O10/'MẪU 7.5'!C10*100</f>
        <v>0</v>
      </c>
      <c r="P10" s="16"/>
    </row>
    <row r="11" spans="1:16" ht="23.25" customHeight="1">
      <c r="A11" s="89" t="s">
        <v>21</v>
      </c>
      <c r="B11" s="59" t="s">
        <v>179</v>
      </c>
      <c r="C11" s="85">
        <f>'MẪU 7.4'!C11</f>
        <v>0</v>
      </c>
      <c r="D11" s="86">
        <v>0</v>
      </c>
      <c r="E11" s="86">
        <v>0</v>
      </c>
      <c r="F11" s="86">
        <v>0</v>
      </c>
      <c r="G11" s="86">
        <v>0</v>
      </c>
      <c r="H11" s="87">
        <v>0</v>
      </c>
      <c r="I11" s="87">
        <v>0</v>
      </c>
      <c r="J11" s="86">
        <v>0</v>
      </c>
      <c r="K11" s="87">
        <v>0</v>
      </c>
      <c r="L11" s="87">
        <v>0</v>
      </c>
      <c r="M11" s="88">
        <v>0</v>
      </c>
      <c r="N11" s="86">
        <v>0</v>
      </c>
      <c r="O11" s="86">
        <v>0</v>
      </c>
      <c r="P11" s="16"/>
    </row>
    <row r="12" spans="1:16" ht="23.25" customHeight="1">
      <c r="A12" s="15" t="s">
        <v>22</v>
      </c>
      <c r="B12" s="60" t="s">
        <v>180</v>
      </c>
      <c r="C12" s="85">
        <f>'MẪU 7.4'!C12</f>
        <v>0</v>
      </c>
      <c r="D12" s="86">
        <v>0</v>
      </c>
      <c r="E12" s="86">
        <v>0</v>
      </c>
      <c r="F12" s="86">
        <v>0</v>
      </c>
      <c r="G12" s="86">
        <v>0</v>
      </c>
      <c r="H12" s="87">
        <v>0</v>
      </c>
      <c r="I12" s="87">
        <v>0</v>
      </c>
      <c r="J12" s="86">
        <v>0</v>
      </c>
      <c r="K12" s="87">
        <v>0</v>
      </c>
      <c r="L12" s="87">
        <v>0</v>
      </c>
      <c r="M12" s="88">
        <v>0</v>
      </c>
      <c r="N12" s="86">
        <v>0</v>
      </c>
      <c r="O12" s="86">
        <v>0</v>
      </c>
      <c r="P12" s="16"/>
    </row>
    <row r="13" spans="1:16" ht="23.25" customHeight="1">
      <c r="A13" s="15" t="s">
        <v>23</v>
      </c>
      <c r="B13" s="60" t="s">
        <v>166</v>
      </c>
      <c r="C13" s="85">
        <f>'MẪU 7.4'!C13</f>
        <v>2</v>
      </c>
      <c r="D13" s="86">
        <f>'MẪU 7.4'!D13/'MẪU 7.5'!C13*100</f>
        <v>0</v>
      </c>
      <c r="E13" s="86">
        <f>'MẪU 7.4'!E13/'MẪU 7.5'!C13*100</f>
        <v>100</v>
      </c>
      <c r="F13" s="86">
        <f>'MẪU 7.4'!F12:G13/'MẪU 7.5'!C13*100</f>
        <v>0</v>
      </c>
      <c r="G13" s="86">
        <f>'MẪU 7.4'!G13/'MẪU 7.5'!C13*100</f>
        <v>100</v>
      </c>
      <c r="H13" s="87">
        <f>'MẪU 7.4'!H13/'MẪU 7.5'!C13*100</f>
        <v>0</v>
      </c>
      <c r="I13" s="87">
        <f>'MẪU 7.4'!I13/'MẪU 7.5'!C13*100</f>
        <v>0</v>
      </c>
      <c r="J13" s="86">
        <f>'MẪU 7.4'!J13/'MẪU 7.5'!C13*100</f>
        <v>0</v>
      </c>
      <c r="K13" s="87">
        <f>'MẪU 7.4'!K13/'MẪU 7.5'!C13*100</f>
        <v>0</v>
      </c>
      <c r="L13" s="87">
        <f>'MẪU 7.4'!L13/'MẪU 7.5'!C13*100</f>
        <v>0</v>
      </c>
      <c r="M13" s="88">
        <f>'MẪU 7.4'!M13/'MẪU 7.5'!C13*100</f>
        <v>0</v>
      </c>
      <c r="N13" s="86">
        <f>'MẪU 7.4'!N13/'MẪU 7.5'!C13*100</f>
        <v>100</v>
      </c>
      <c r="O13" s="86">
        <f>'MẪU 7.4'!O13/'MẪU 7.5'!C13*100</f>
        <v>0</v>
      </c>
      <c r="P13" s="16"/>
    </row>
    <row r="14" spans="1:16" ht="23.25" customHeight="1">
      <c r="A14" s="15" t="s">
        <v>24</v>
      </c>
      <c r="B14" s="60" t="s">
        <v>182</v>
      </c>
      <c r="C14" s="85">
        <f>'MẪU 7.4'!C14</f>
        <v>0</v>
      </c>
      <c r="D14" s="86">
        <v>0</v>
      </c>
      <c r="E14" s="86">
        <v>0</v>
      </c>
      <c r="F14" s="86">
        <v>0</v>
      </c>
      <c r="G14" s="86">
        <v>0</v>
      </c>
      <c r="H14" s="87">
        <v>0</v>
      </c>
      <c r="I14" s="87">
        <v>0</v>
      </c>
      <c r="J14" s="86">
        <v>0</v>
      </c>
      <c r="K14" s="87">
        <v>0</v>
      </c>
      <c r="L14" s="87">
        <v>0</v>
      </c>
      <c r="M14" s="88">
        <v>0</v>
      </c>
      <c r="N14" s="90">
        <v>0</v>
      </c>
      <c r="O14" s="86">
        <v>0</v>
      </c>
      <c r="P14" s="16"/>
    </row>
    <row r="15" spans="1:16" ht="23.25" customHeight="1">
      <c r="A15" s="15" t="s">
        <v>25</v>
      </c>
      <c r="B15" s="60" t="s">
        <v>153</v>
      </c>
      <c r="C15" s="85">
        <f>'MẪU 7.4'!C15</f>
        <v>0</v>
      </c>
      <c r="D15" s="86">
        <v>0</v>
      </c>
      <c r="E15" s="86">
        <v>0</v>
      </c>
      <c r="F15" s="86">
        <v>0</v>
      </c>
      <c r="G15" s="86">
        <v>0</v>
      </c>
      <c r="H15" s="87">
        <v>0</v>
      </c>
      <c r="I15" s="87">
        <v>0</v>
      </c>
      <c r="J15" s="86">
        <v>0</v>
      </c>
      <c r="K15" s="87">
        <v>0</v>
      </c>
      <c r="L15" s="87">
        <v>0</v>
      </c>
      <c r="M15" s="88">
        <v>0</v>
      </c>
      <c r="N15" s="86">
        <v>0</v>
      </c>
      <c r="O15" s="86">
        <v>0</v>
      </c>
      <c r="P15" s="16"/>
    </row>
    <row r="16" spans="1:15" ht="15">
      <c r="A16" s="274" t="s">
        <v>46</v>
      </c>
      <c r="B16" s="268" t="s">
        <v>47</v>
      </c>
      <c r="C16" s="268"/>
      <c r="D16" s="268" t="s">
        <v>48</v>
      </c>
      <c r="E16" s="268"/>
      <c r="F16" s="268" t="s">
        <v>49</v>
      </c>
      <c r="G16" s="268"/>
      <c r="H16" s="268" t="s">
        <v>50</v>
      </c>
      <c r="I16" s="268"/>
      <c r="J16" s="268"/>
      <c r="K16" s="268" t="s">
        <v>51</v>
      </c>
      <c r="L16" s="268"/>
      <c r="M16" s="268" t="s">
        <v>52</v>
      </c>
      <c r="N16" s="268"/>
      <c r="O16" s="268"/>
    </row>
    <row r="17" spans="1:15" ht="37.5" customHeight="1">
      <c r="A17" s="274"/>
      <c r="B17" s="268" t="s">
        <v>53</v>
      </c>
      <c r="C17" s="268"/>
      <c r="D17" s="268" t="s">
        <v>54</v>
      </c>
      <c r="E17" s="268"/>
      <c r="F17" s="268" t="s">
        <v>55</v>
      </c>
      <c r="G17" s="268"/>
      <c r="H17" s="268" t="s">
        <v>56</v>
      </c>
      <c r="I17" s="268"/>
      <c r="J17" s="268"/>
      <c r="K17" s="268" t="s">
        <v>57</v>
      </c>
      <c r="L17" s="268"/>
      <c r="M17" s="268" t="s">
        <v>58</v>
      </c>
      <c r="N17" s="268"/>
      <c r="O17" s="268"/>
    </row>
    <row r="18" spans="1:15" ht="1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</row>
  </sheetData>
  <sheetProtection/>
  <mergeCells count="19">
    <mergeCell ref="A16:A17"/>
    <mergeCell ref="B16:C16"/>
    <mergeCell ref="B17:C17"/>
    <mergeCell ref="A2:O2"/>
    <mergeCell ref="A5:A6"/>
    <mergeCell ref="B5:B6"/>
    <mergeCell ref="C5:C6"/>
    <mergeCell ref="D5:O5"/>
    <mergeCell ref="A3:O3"/>
    <mergeCell ref="D16:E16"/>
    <mergeCell ref="D17:E17"/>
    <mergeCell ref="F17:G17"/>
    <mergeCell ref="F16:G16"/>
    <mergeCell ref="K16:L16"/>
    <mergeCell ref="M16:O16"/>
    <mergeCell ref="H17:J17"/>
    <mergeCell ref="K17:L17"/>
    <mergeCell ref="M17:O17"/>
    <mergeCell ref="H16:J16"/>
  </mergeCells>
  <printOptions/>
  <pageMargins left="0.24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17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6.7109375" style="12" customWidth="1"/>
    <col min="2" max="2" width="19.140625" style="12" customWidth="1"/>
    <col min="3" max="3" width="11.28125" style="12" customWidth="1"/>
    <col min="4" max="14" width="8.28125" style="12" customWidth="1"/>
    <col min="15" max="16384" width="9.140625" style="12" customWidth="1"/>
  </cols>
  <sheetData>
    <row r="1" ht="15">
      <c r="J1" s="12" t="s">
        <v>90</v>
      </c>
    </row>
    <row r="2" spans="1:15" ht="16.5">
      <c r="A2" s="275" t="s">
        <v>62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</row>
    <row r="3" spans="1:15" ht="16.5">
      <c r="A3" s="277" t="str">
        <f>'MẪU 7.1'!A2:O2</f>
        <v>(Kèm theo tờ trình số     Ttr - UBND, ngày        tháng        năm 2023    của UBND xã Hà Mòn)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ht="15">
      <c r="A4" s="13"/>
    </row>
    <row r="5" spans="1:16" ht="26.25" customHeight="1">
      <c r="A5" s="276" t="s">
        <v>0</v>
      </c>
      <c r="B5" s="276" t="s">
        <v>45</v>
      </c>
      <c r="C5" s="276" t="s">
        <v>17</v>
      </c>
      <c r="D5" s="276" t="s">
        <v>60</v>
      </c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14"/>
    </row>
    <row r="6" spans="1:16" ht="15">
      <c r="A6" s="276"/>
      <c r="B6" s="276"/>
      <c r="C6" s="276"/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6"/>
    </row>
    <row r="7" spans="1:16" ht="20.25" customHeight="1">
      <c r="A7" s="17" t="s">
        <v>14</v>
      </c>
      <c r="B7" s="18" t="s">
        <v>20</v>
      </c>
      <c r="C7" s="15"/>
      <c r="D7" s="15"/>
      <c r="E7" s="15"/>
      <c r="F7" s="15"/>
      <c r="G7" s="15"/>
      <c r="H7" s="19"/>
      <c r="I7" s="19"/>
      <c r="J7" s="20"/>
      <c r="K7" s="21"/>
      <c r="L7" s="21"/>
      <c r="M7" s="21"/>
      <c r="N7" s="22"/>
      <c r="O7" s="22"/>
      <c r="P7" s="16"/>
    </row>
    <row r="8" spans="1:16" ht="20.25" customHeight="1">
      <c r="A8" s="17">
        <v>1</v>
      </c>
      <c r="B8" s="160" t="s">
        <v>183</v>
      </c>
      <c r="C8" s="69">
        <v>13</v>
      </c>
      <c r="D8" s="69">
        <f>SUM(D9:D15)</f>
        <v>0</v>
      </c>
      <c r="E8" s="69">
        <f aca="true" t="shared" si="0" ref="E8:O8">SUM(E9:E15)</f>
        <v>4</v>
      </c>
      <c r="F8" s="69">
        <f t="shared" si="0"/>
        <v>0</v>
      </c>
      <c r="G8" s="69">
        <f t="shared" si="0"/>
        <v>12</v>
      </c>
      <c r="H8" s="69">
        <f t="shared" si="0"/>
        <v>0</v>
      </c>
      <c r="I8" s="69">
        <f t="shared" si="0"/>
        <v>0</v>
      </c>
      <c r="J8" s="69">
        <f t="shared" si="0"/>
        <v>1</v>
      </c>
      <c r="K8" s="69">
        <f t="shared" si="0"/>
        <v>0</v>
      </c>
      <c r="L8" s="69">
        <f t="shared" si="0"/>
        <v>0</v>
      </c>
      <c r="M8" s="69">
        <f t="shared" si="0"/>
        <v>0</v>
      </c>
      <c r="N8" s="17">
        <f t="shared" si="0"/>
        <v>8</v>
      </c>
      <c r="O8" s="17">
        <f t="shared" si="0"/>
        <v>1</v>
      </c>
      <c r="P8" s="16"/>
    </row>
    <row r="9" spans="1:16" s="77" customFormat="1" ht="21" customHeight="1">
      <c r="A9" s="75" t="s">
        <v>7</v>
      </c>
      <c r="B9" s="60" t="s">
        <v>164</v>
      </c>
      <c r="C9" s="75">
        <v>5</v>
      </c>
      <c r="D9" s="75">
        <v>0</v>
      </c>
      <c r="E9" s="75">
        <v>1</v>
      </c>
      <c r="F9" s="75">
        <f>'MẪU 7.11'!K286</f>
        <v>0</v>
      </c>
      <c r="G9" s="75">
        <v>5</v>
      </c>
      <c r="H9" s="75">
        <v>0</v>
      </c>
      <c r="I9" s="75">
        <f>'MẪU 7.11'!N286</f>
        <v>0</v>
      </c>
      <c r="J9" s="75">
        <v>1</v>
      </c>
      <c r="K9" s="75">
        <v>0</v>
      </c>
      <c r="L9" s="75">
        <f>'MẪU 7.11'!Q286</f>
        <v>0</v>
      </c>
      <c r="M9" s="75">
        <f>'MẪU 7.11'!R286</f>
        <v>0</v>
      </c>
      <c r="N9" s="75">
        <v>3</v>
      </c>
      <c r="O9" s="75">
        <f>'MẪU 7.11'!T286</f>
        <v>0</v>
      </c>
      <c r="P9" s="76"/>
    </row>
    <row r="10" spans="1:16" s="77" customFormat="1" ht="21" customHeight="1">
      <c r="A10" s="38" t="s">
        <v>8</v>
      </c>
      <c r="B10" s="60" t="s">
        <v>165</v>
      </c>
      <c r="C10" s="75">
        <f>'MẪU 7.1'!K11</f>
        <v>3</v>
      </c>
      <c r="D10" s="38">
        <v>0</v>
      </c>
      <c r="E10" s="38">
        <v>2</v>
      </c>
      <c r="F10" s="38">
        <f>'MẪU 7.11'!K306</f>
        <v>0</v>
      </c>
      <c r="G10" s="38">
        <v>3</v>
      </c>
      <c r="H10" s="38">
        <f>'MẪU 7.11'!M306</f>
        <v>0</v>
      </c>
      <c r="I10" s="38">
        <f>'MẪU 7.11'!N306</f>
        <v>0</v>
      </c>
      <c r="J10" s="38">
        <f>'MẪU 7.11'!O306</f>
        <v>0</v>
      </c>
      <c r="K10" s="38">
        <f>'MẪU 7.11'!P306</f>
        <v>0</v>
      </c>
      <c r="L10" s="38">
        <f>'MẪU 7.11'!Q306</f>
        <v>0</v>
      </c>
      <c r="M10" s="38">
        <f>'MẪU 7.11'!R306</f>
        <v>0</v>
      </c>
      <c r="N10" s="38">
        <f>'MẪU 7.11'!S306</f>
        <v>0</v>
      </c>
      <c r="O10" s="38">
        <v>1</v>
      </c>
      <c r="P10" s="76"/>
    </row>
    <row r="11" spans="1:16" s="77" customFormat="1" ht="21" customHeight="1">
      <c r="A11" s="75" t="s">
        <v>21</v>
      </c>
      <c r="B11" s="59" t="s">
        <v>179</v>
      </c>
      <c r="C11" s="75">
        <f>'MẪU 7.1'!K12</f>
        <v>0</v>
      </c>
      <c r="D11" s="75">
        <v>0</v>
      </c>
      <c r="E11" s="75">
        <v>0</v>
      </c>
      <c r="F11" s="75">
        <f>'MẪU 7.11'!K346</f>
        <v>0</v>
      </c>
      <c r="G11" s="75">
        <f>'MẪU 7.11'!L346</f>
        <v>0</v>
      </c>
      <c r="H11" s="75">
        <f>'MẪU 7.11'!M346</f>
        <v>0</v>
      </c>
      <c r="I11" s="75">
        <f>'MẪU 7.11'!N346</f>
        <v>0</v>
      </c>
      <c r="J11" s="75">
        <f>'MẪU 7.11'!O346</f>
        <v>0</v>
      </c>
      <c r="K11" s="75">
        <f>'MẪU 7.11'!P346</f>
        <v>0</v>
      </c>
      <c r="L11" s="75">
        <f>'MẪU 7.11'!Q346</f>
        <v>0</v>
      </c>
      <c r="M11" s="75">
        <f>'MẪU 7.11'!R346</f>
        <v>0</v>
      </c>
      <c r="N11" s="75">
        <f>'MẪU 7.11'!S346</f>
        <v>0</v>
      </c>
      <c r="O11" s="75">
        <f>'MẪU 7.11'!T346</f>
        <v>0</v>
      </c>
      <c r="P11" s="76"/>
    </row>
    <row r="12" spans="1:16" s="77" customFormat="1" ht="21" customHeight="1">
      <c r="A12" s="38" t="s">
        <v>22</v>
      </c>
      <c r="B12" s="60" t="s">
        <v>180</v>
      </c>
      <c r="C12" s="75">
        <f>'MẪU 7.1'!K13</f>
        <v>0</v>
      </c>
      <c r="D12" s="38">
        <v>0</v>
      </c>
      <c r="E12" s="38">
        <v>0</v>
      </c>
      <c r="F12" s="38">
        <f>'MẪU 7.11'!K406</f>
        <v>0</v>
      </c>
      <c r="G12" s="38">
        <f>'MẪU 7.11'!L406</f>
        <v>0</v>
      </c>
      <c r="H12" s="38">
        <f>'MẪU 7.11'!M406</f>
        <v>0</v>
      </c>
      <c r="I12" s="38">
        <f>'MẪU 7.11'!N406</f>
        <v>0</v>
      </c>
      <c r="J12" s="38">
        <f>'MẪU 7.11'!O406</f>
        <v>0</v>
      </c>
      <c r="K12" s="38">
        <f>'MẪU 7.11'!P406</f>
        <v>0</v>
      </c>
      <c r="L12" s="38">
        <f>'MẪU 7.11'!Q406</f>
        <v>0</v>
      </c>
      <c r="M12" s="38">
        <f>'MẪU 7.11'!R406</f>
        <v>0</v>
      </c>
      <c r="N12" s="38">
        <f>'MẪU 7.11'!S406</f>
        <v>0</v>
      </c>
      <c r="O12" s="38">
        <f>'MẪU 7.11'!T406</f>
        <v>0</v>
      </c>
      <c r="P12" s="76"/>
    </row>
    <row r="13" spans="1:16" s="77" customFormat="1" ht="21" customHeight="1">
      <c r="A13" s="75" t="s">
        <v>23</v>
      </c>
      <c r="B13" s="60" t="s">
        <v>166</v>
      </c>
      <c r="C13" s="75">
        <f>'MẪU 7.1'!K14</f>
        <v>4</v>
      </c>
      <c r="D13" s="75">
        <v>0</v>
      </c>
      <c r="E13" s="75">
        <v>1</v>
      </c>
      <c r="F13" s="75">
        <f>'MẪU 7.11'!K435</f>
        <v>0</v>
      </c>
      <c r="G13" s="75">
        <v>3</v>
      </c>
      <c r="H13" s="75">
        <f>'MẪU 7.11'!M435</f>
        <v>0</v>
      </c>
      <c r="I13" s="75">
        <f>'MẪU 7.11'!N435</f>
        <v>0</v>
      </c>
      <c r="J13" s="75">
        <f>'MẪU 7.11'!O435</f>
        <v>0</v>
      </c>
      <c r="K13" s="75">
        <f>'MẪU 7.11'!P435</f>
        <v>0</v>
      </c>
      <c r="L13" s="75">
        <f>'MẪU 7.11'!Q435</f>
        <v>0</v>
      </c>
      <c r="M13" s="75">
        <f>'MẪU 7.11'!R435</f>
        <v>0</v>
      </c>
      <c r="N13" s="75">
        <v>4</v>
      </c>
      <c r="O13" s="75">
        <f>'MẪU 7.11'!T435</f>
        <v>0</v>
      </c>
      <c r="P13" s="76"/>
    </row>
    <row r="14" spans="1:16" s="77" customFormat="1" ht="21" customHeight="1">
      <c r="A14" s="75" t="s">
        <v>24</v>
      </c>
      <c r="B14" s="60" t="s">
        <v>182</v>
      </c>
      <c r="C14" s="75">
        <f>'MẪU 7.1'!K15</f>
        <v>1</v>
      </c>
      <c r="D14" s="75">
        <v>0</v>
      </c>
      <c r="E14" s="75">
        <v>0</v>
      </c>
      <c r="F14" s="75">
        <v>0</v>
      </c>
      <c r="G14" s="75">
        <v>1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1</v>
      </c>
      <c r="O14" s="75">
        <v>0</v>
      </c>
      <c r="P14" s="76"/>
    </row>
    <row r="15" spans="1:16" s="77" customFormat="1" ht="21" customHeight="1">
      <c r="A15" s="75" t="s">
        <v>25</v>
      </c>
      <c r="B15" s="60" t="s">
        <v>153</v>
      </c>
      <c r="C15" s="75">
        <f>'MẪU 7.1'!K16</f>
        <v>0</v>
      </c>
      <c r="D15" s="75">
        <v>0</v>
      </c>
      <c r="E15" s="75">
        <v>0</v>
      </c>
      <c r="F15" s="75">
        <f>'MẪU 7.11'!K471</f>
        <v>0</v>
      </c>
      <c r="G15" s="75">
        <v>0</v>
      </c>
      <c r="H15" s="75">
        <f>'MẪU 7.11'!M471</f>
        <v>0</v>
      </c>
      <c r="I15" s="75">
        <f>'MẪU 7.11'!N471</f>
        <v>0</v>
      </c>
      <c r="J15" s="75">
        <f>'MẪU 7.11'!O471</f>
        <v>0</v>
      </c>
      <c r="K15" s="75">
        <f>'MẪU 7.11'!P471</f>
        <v>0</v>
      </c>
      <c r="L15" s="75">
        <f>'MẪU 7.11'!Q471</f>
        <v>0</v>
      </c>
      <c r="M15" s="75">
        <v>0</v>
      </c>
      <c r="N15" s="75">
        <v>0</v>
      </c>
      <c r="O15" s="75">
        <f>'MẪU 7.11'!T471</f>
        <v>0</v>
      </c>
      <c r="P15" s="76"/>
    </row>
    <row r="16" spans="1:15" ht="15">
      <c r="A16" s="274" t="s">
        <v>46</v>
      </c>
      <c r="B16" s="268" t="s">
        <v>47</v>
      </c>
      <c r="C16" s="268"/>
      <c r="D16" s="268" t="s">
        <v>48</v>
      </c>
      <c r="E16" s="268"/>
      <c r="F16" s="268" t="s">
        <v>49</v>
      </c>
      <c r="G16" s="268"/>
      <c r="H16" s="268" t="s">
        <v>50</v>
      </c>
      <c r="I16" s="268"/>
      <c r="J16" s="268"/>
      <c r="K16" s="268" t="s">
        <v>51</v>
      </c>
      <c r="L16" s="268"/>
      <c r="M16" s="268" t="s">
        <v>52</v>
      </c>
      <c r="N16" s="268"/>
      <c r="O16" s="268"/>
    </row>
    <row r="17" spans="1:15" ht="37.5" customHeight="1">
      <c r="A17" s="274"/>
      <c r="B17" s="268" t="s">
        <v>53</v>
      </c>
      <c r="C17" s="268"/>
      <c r="D17" s="268" t="s">
        <v>54</v>
      </c>
      <c r="E17" s="268"/>
      <c r="F17" s="268" t="s">
        <v>55</v>
      </c>
      <c r="G17" s="268"/>
      <c r="H17" s="268" t="s">
        <v>56</v>
      </c>
      <c r="I17" s="268"/>
      <c r="J17" s="268"/>
      <c r="K17" s="268" t="s">
        <v>57</v>
      </c>
      <c r="L17" s="268"/>
      <c r="M17" s="268" t="s">
        <v>58</v>
      </c>
      <c r="N17" s="268"/>
      <c r="O17" s="268"/>
    </row>
  </sheetData>
  <sheetProtection/>
  <mergeCells count="19">
    <mergeCell ref="A16:A17"/>
    <mergeCell ref="B16:C16"/>
    <mergeCell ref="B17:C17"/>
    <mergeCell ref="A2:O2"/>
    <mergeCell ref="A5:A6"/>
    <mergeCell ref="B5:B6"/>
    <mergeCell ref="C5:C6"/>
    <mergeCell ref="D5:O5"/>
    <mergeCell ref="A3:O3"/>
    <mergeCell ref="D16:E16"/>
    <mergeCell ref="D17:E17"/>
    <mergeCell ref="F17:G17"/>
    <mergeCell ref="F16:G16"/>
    <mergeCell ref="K16:L16"/>
    <mergeCell ref="M16:O16"/>
    <mergeCell ref="H17:J17"/>
    <mergeCell ref="K17:L17"/>
    <mergeCell ref="M17:O17"/>
    <mergeCell ref="H16:J16"/>
  </mergeCells>
  <printOptions/>
  <pageMargins left="0.39" right="0.4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2023-11-03T06:08:19Z</cp:lastPrinted>
  <dcterms:created xsi:type="dcterms:W3CDTF">2021-09-22T03:33:00Z</dcterms:created>
  <dcterms:modified xsi:type="dcterms:W3CDTF">2023-11-03T07:57:04Z</dcterms:modified>
  <cp:category/>
  <cp:version/>
  <cp:contentType/>
  <cp:contentStatus/>
</cp:coreProperties>
</file>